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420" windowHeight="9210"/>
  </bookViews>
  <sheets>
    <sheet name="תנאי סף" sheetId="1" r:id="rId1"/>
    <sheet name="איכות" sheetId="2" r:id="rId2"/>
    <sheet name="תכנית מוצעת" sheetId="9" r:id="rId3"/>
    <sheet name="ממליצים" sheetId="10" r:id="rId4"/>
    <sheet name="ראיון" sheetId="6" r:id="rId5"/>
    <sheet name="מחיר וסיכום" sheetId="3" r:id="rId6"/>
  </sheets>
  <definedNames>
    <definedName name="_Ref312343192" localSheetId="0">'תנאי סף'!$D$32</definedName>
    <definedName name="_Ref381015046" localSheetId="0">'תנאי סף'!#REF!</definedName>
    <definedName name="_Ref381020389" localSheetId="0">'תנאי סף'!$D$41</definedName>
    <definedName name="_Ref404259197" localSheetId="0">'תנאי סף'!$D$20</definedName>
    <definedName name="_xlnm.Print_Area" localSheetId="0">'תנאי סף'!$A$1:$H$51</definedName>
  </definedNames>
  <calcPr calcId="152511"/>
</workbook>
</file>

<file path=xl/calcChain.xml><?xml version="1.0" encoding="utf-8"?>
<calcChain xmlns="http://schemas.openxmlformats.org/spreadsheetml/2006/main">
  <c r="H8" i="2" l="1"/>
  <c r="J8" i="2"/>
  <c r="L8" i="2"/>
  <c r="F8" i="2"/>
  <c r="L7" i="2"/>
  <c r="J7" i="2"/>
  <c r="H7" i="2"/>
  <c r="F7" i="2"/>
  <c r="J6" i="2"/>
  <c r="L6" i="2"/>
  <c r="H6" i="2"/>
  <c r="F6" i="2"/>
  <c r="L5" i="2"/>
  <c r="J5" i="2"/>
  <c r="H5" i="2"/>
  <c r="F5" i="2"/>
  <c r="G11" i="6" l="1"/>
  <c r="I11" i="6"/>
  <c r="K11" i="6"/>
  <c r="E11" i="6"/>
  <c r="I13" i="9" l="1"/>
  <c r="K13" i="9"/>
  <c r="M13" i="9"/>
  <c r="G13" i="9"/>
  <c r="E10" i="3"/>
  <c r="E11" i="3" s="1"/>
  <c r="E17" i="3" s="1"/>
  <c r="F10" i="3"/>
  <c r="F11" i="3" s="1"/>
  <c r="F17" i="3" s="1"/>
  <c r="G10" i="3"/>
  <c r="G11" i="3" s="1"/>
  <c r="G17" i="3" s="1"/>
  <c r="D10" i="3"/>
  <c r="D11" i="3" s="1"/>
  <c r="D17" i="3" s="1"/>
  <c r="D18" i="3" l="1"/>
  <c r="E18" i="3"/>
  <c r="F18" i="3"/>
  <c r="G18" i="3"/>
  <c r="E13" i="10"/>
  <c r="F13" i="10"/>
  <c r="G13" i="10"/>
  <c r="F14" i="10" s="1"/>
  <c r="H13" i="10"/>
  <c r="H14" i="10" s="1"/>
  <c r="I13" i="10"/>
  <c r="J13" i="10"/>
  <c r="K13" i="10"/>
  <c r="J14" i="10" s="1"/>
  <c r="D13" i="10"/>
  <c r="C13" i="10"/>
  <c r="D14" i="10" l="1"/>
  <c r="F13" i="9" l="1"/>
  <c r="D12" i="2" l="1"/>
  <c r="G20" i="3"/>
  <c r="F20" i="3"/>
  <c r="D11" i="6" l="1"/>
  <c r="K3" i="2" l="1"/>
  <c r="B22" i="3" l="1"/>
  <c r="F21" i="3" l="1"/>
  <c r="F22" i="3" s="1"/>
  <c r="G21" i="3"/>
  <c r="G22" i="3" s="1"/>
  <c r="D21" i="3"/>
  <c r="E21" i="3"/>
  <c r="K12" i="2"/>
  <c r="E20" i="3" l="1"/>
  <c r="E22" i="3" s="1"/>
  <c r="K13" i="2"/>
  <c r="D20" i="3"/>
  <c r="D22" i="3" s="1"/>
  <c r="G12" i="2" l="1"/>
  <c r="I12" i="2"/>
  <c r="I13" i="2" l="1"/>
  <c r="G13" i="2"/>
  <c r="E12" i="2"/>
  <c r="E13" i="2" l="1"/>
  <c r="I3" i="2"/>
  <c r="G3" i="2"/>
  <c r="E3" i="2" l="1"/>
</calcChain>
</file>

<file path=xl/sharedStrings.xml><?xml version="1.0" encoding="utf-8"?>
<sst xmlns="http://schemas.openxmlformats.org/spreadsheetml/2006/main" count="257" uniqueCount="209">
  <si>
    <t>שם המציע:</t>
  </si>
  <si>
    <t>שם איש הקשר:</t>
  </si>
  <si>
    <t>טלפון:</t>
  </si>
  <si>
    <t>מס' סעיף</t>
  </si>
  <si>
    <t>תנאי סף מנהליים</t>
  </si>
  <si>
    <t>תנאי סף מקצועיים</t>
  </si>
  <si>
    <t>מסמכים נדרשים להוכחת עמידה בתנאי הסף</t>
  </si>
  <si>
    <t>הנבדק</t>
  </si>
  <si>
    <t>המציע</t>
  </si>
  <si>
    <t>ניקוד</t>
  </si>
  <si>
    <t>ציון איכות</t>
  </si>
  <si>
    <t>ציון מחיר</t>
  </si>
  <si>
    <t>סה"כ ציון</t>
  </si>
  <si>
    <t>דירוג המציעים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</si>
  <si>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</si>
  <si>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סף איכות:</t>
  </si>
  <si>
    <t>ציון איכות:</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</si>
  <si>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</si>
  <si>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מס' הצעה:</t>
  </si>
  <si>
    <t>סעיף:</t>
  </si>
  <si>
    <t xml:space="preserve">המציע </t>
  </si>
  <si>
    <t>נימוק:</t>
  </si>
  <si>
    <t>מס' מציע:</t>
  </si>
  <si>
    <t>מנהל הפרויקט</t>
  </si>
  <si>
    <t>ניקוד לציון האיכות:</t>
  </si>
  <si>
    <t>הגורם הנבחן:</t>
  </si>
  <si>
    <t>כן</t>
  </si>
  <si>
    <t>לא</t>
  </si>
  <si>
    <t>סיכום ציון כולל:</t>
  </si>
  <si>
    <t>מפתחי תוכן</t>
  </si>
  <si>
    <t>יחידת התפוקה</t>
  </si>
  <si>
    <t>ראיון</t>
  </si>
  <si>
    <t>נימוק</t>
  </si>
  <si>
    <t>סה"כ הצעת המחיר כולל מע"מ:</t>
  </si>
  <si>
    <t>ציון מחיר מנורמל:</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</si>
  <si>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</si>
  <si>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</si>
  <si>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מס"ד</t>
  </si>
  <si>
    <t>נציג המציע</t>
  </si>
  <si>
    <t>הפרמטר (ציון בין 1-10):</t>
  </si>
  <si>
    <t>ציון:</t>
  </si>
  <si>
    <t>סעיף</t>
  </si>
  <si>
    <t>ראיון שנערך בתאריך __-___</t>
  </si>
  <si>
    <t>מפתחי התוכן</t>
  </si>
  <si>
    <t>ציון</t>
  </si>
  <si>
    <t>סה"כ ניקוד לאיכות</t>
  </si>
  <si>
    <t>התרשמות מהתכנית הטכנית המוצעת</t>
  </si>
  <si>
    <t>פירוט:</t>
  </si>
  <si>
    <t>ח.פ./ת"ז:</t>
  </si>
  <si>
    <t>כתובת דוא"ל:</t>
  </si>
  <si>
    <t>תיאור הרכיב</t>
  </si>
  <si>
    <t>מחיר ליחידה, ללא מע"מ (₪)</t>
  </si>
  <si>
    <t>מחיר להעברת השתלמות (בהיקף 120 שעות אקדמיות) להכשרת 25 מורים מובילים במהלך שנת לימודים רצופה אחת, לרבות כל השירותים המצוינים בסעיף ‎‎5 בנספח א'- מפרט השירותים</t>
  </si>
  <si>
    <t xml:space="preserve">מחיר לפיתוח תכני השתלמות (לרבות תיק השתלמות) למורה רגיל בהיקף 60 שעות אקדמיות, לרבות כל השירותים </t>
  </si>
  <si>
    <t>מחיר להעברת השתלמות (בהיקף 60 שעות אקדמיות) ל-25 מורי פיזיקה בחטיבה העליונה במהלך שנת לימודים רצופה אחת, לרבות כל השירותים המצוינים בסעיף ‎‎6.2 בנספח א'- מפרט השירותים</t>
  </si>
  <si>
    <t>מחיר לפיתוח יחידת הוראה, לרבות כל השירותים הנדרשים בסעיפים ‎1-‎4.8, ‎7-‎ ‎11 בנספח א'- מפרט השירותים</t>
  </si>
  <si>
    <t>יחידת הוראה</t>
  </si>
  <si>
    <t>תכני השתלמות אחת</t>
  </si>
  <si>
    <t>השתלמות אחת</t>
  </si>
  <si>
    <t>הצעות המחיר</t>
  </si>
  <si>
    <t>7.2</t>
  </si>
  <si>
    <t>מסמכים נוספים שעל המציע לצרף</t>
  </si>
  <si>
    <t>המציע הינו גוף משפטי מאוגד הרשום ברשם רשמי ו/או עוסק מורשה.</t>
  </si>
  <si>
    <t>7.1.1</t>
  </si>
  <si>
    <t>7.1.2</t>
  </si>
  <si>
    <t>7.1.3</t>
  </si>
  <si>
    <t>7.1.4</t>
  </si>
  <si>
    <t>7.1.5</t>
  </si>
  <si>
    <t>7.1.6</t>
  </si>
  <si>
    <t>אם המציע הינו עמותה, עליו להיות בעל אישור על ניהול תקין, מטעם רשם העמותות, תקף לשנה השוטפת.</t>
  </si>
  <si>
    <t>תיאור הסעיף</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</si>
  <si>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</si>
  <si>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אם המציע הוא תאגיד - יצרף נסח חברה/שותפות עדכני מרשות התאגידים, לצורך הוכחת עמידה בתנאי הסף שבסעיף ‎7.1.4. הנסח ניתן להפקה דרך אתר האינטרנט של רשות התאגידים, שכתובתו: Taagidim.justice.gov.il בלחיצה על הכותרת "הפקת נסח חברה".</t>
  </si>
  <si>
    <t>ערבות בנקאית להבטחת קיום תנאי המכרז, לצורך הוכחת עמידה בתנאי הסף המפורט בסעיף ‎7.1.5 לעיל (נספח ב'5).</t>
  </si>
  <si>
    <t>תצהיר בדבר היעדר הרשעות לפי חוק עובדים זרים וחוק שכר מינימום חתום ע"י עו"ד (נספח ב'6).</t>
  </si>
  <si>
    <t>התחייבות ואישור המציע לקיום החקיקה בתחום העסקת עובדים חתומה ע"י עו"ד (נספח ב'7).</t>
  </si>
  <si>
    <t>התחייבות לשמירת סודיות ולמניעת ניגוד עניינים (נספח ב'8).</t>
  </si>
  <si>
    <t xml:space="preserve">הצהרה על שימוש בתוכנות מקוריות (נספח ב'9). </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</si>
  <si>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‎7.1.1 לעיל. אם המציע הוא עמותה, עליו להעביר אישור ניהול תקין מטעם רשם העמותות, תקף למועד הגשת ההצעה. </t>
  </si>
  <si>
    <t xml:space="preserve">אישור לפי חוק עסקאות גופים ציבוריים, בדבר ניהול פנקסי חשבונות ורשומות, כשהוא תקף, להוכחת העמידה בתנאי הסף שבסעיף ‎7.1.2 לעיל. </t>
  </si>
  <si>
    <t>רשימת הפרטים בהצעת המציע, שהמציע מעוניין שיהיו חסויים במידה והוא יזכה, עפ"י האמור בסעיף ‎21.2 לפרק זה.</t>
  </si>
  <si>
    <t>המענה לשאלות ההבהרה כפי שפורסם בידי המשרד, עפ"י האמור בסעיף ‎15.5 לפרק זה.</t>
  </si>
  <si>
    <t xml:space="preserve">פרטים אודות ניסיונו של המציע כנדרש בסעיף ‎7.2.1 לעיל. הניסיון הנדרש עפ"י סעיף זה יפורט ברשימה כרונולוגית מלאה של העבודות שבוצעו במהלך שנות הניסיון, כפי שנדרש בטבלאות שבחוברת ההצעה (נספח ב'2). </t>
  </si>
  <si>
    <t>יש לצרף דוגמאות לתוצרי תכניות לימודים מוגמרים (ספר, חוברת לתלמיד, מד"ל וכו'- בהתאם לתוצר הסופי שהוגש ללקוח שהזמין את העבודה)- שפותחו בעבר- 2 דוגמאות לכל אחד מחברי צוות הפיתוח. יובהר כי דוגמאות אלה ייבדקו ע"י ועדת משנה מטעם המזמין וישפיעו על ציון האיכות שיקבל המציע.</t>
  </si>
  <si>
    <t xml:space="preserve">מסמך בשפה העברית המתאר את פרופיל המציע. </t>
  </si>
  <si>
    <t>קורות חיים ומסמכים המעידים על הכשרתו וניסיונו של מנהל הפרויקט ושל חברי הצוות המפתח.</t>
  </si>
  <si>
    <r>
      <t xml:space="preserve">ערבות הצעה – על המציע לצרף להצעתו ערבות בנקאית לא צמודה, בלתי-מותנית וברת-חילוט על סך של </t>
    </r>
    <r>
      <rPr>
        <b/>
        <sz val="12"/>
        <color theme="1"/>
        <rFont val="David"/>
        <family val="2"/>
      </rPr>
      <t>60,000 ₪</t>
    </r>
    <r>
      <rPr>
        <sz val="12"/>
        <color theme="1"/>
        <rFont val="David"/>
        <family val="2"/>
      </rPr>
      <t>, על שם המציע, שתהא בתוקף עד לתאריך שצוין בסעיף ‎3 - "לוח זמנים מרוכז", על-פי הנוסח האמור בנספח ב'3.</t>
    </r>
  </si>
  <si>
    <t xml:space="preserve">במהלך חמש השנים האחרונות, המציע הינו בעל ניסיון בהכנת ופיתוח חומר לימוד אחד בהיקף יחידת לימוד אחת (90 שעות אקדמיות). חומר הלימוד שפותח היה באחד בתחומי ההנדסה ו/או המדע ו/או הטכנולוגיה והיה בשימוש מערכת החינוך בכיתות י'-יד' במהלך שנת לימודים אחת לפחות. </t>
  </si>
  <si>
    <t>במהלך חמש השנים האחרונות, בעל ניסיון מקצועי מצטבר של שלוש שנים לפחות, בניהול תכניות ופרויקטים חינוכיים בתחומי מדעים לגילאי כיתות י'-יד'.</t>
  </si>
  <si>
    <t xml:space="preserve">במהלך חמש השנים האחרונות, לפחות אחד מבין מפתחי התוכן בעל ניסיון מקצועי מוכח בפיתוח שתי השתלמויות מורים במדעים ו/או הנדסה ו/או טכנולוגיה לפחות. </t>
  </si>
  <si>
    <t>בעל תואר ראשון במדעים ו/או הנדסה ו/או טכנולוגיה וכן בעל ניסיון מעשי/מקצועי ישיר של שנתיים לכל הפחות בחמש השנים האחרונות במחקר ו/או פיתוח בתחומי החלל.</t>
  </si>
  <si>
    <r>
      <t xml:space="preserve">בצוות הפיתוח נדרשים להיכלל 2 </t>
    </r>
    <r>
      <rPr>
        <u/>
        <sz val="12"/>
        <color theme="1"/>
        <rFont val="David"/>
        <family val="2"/>
      </rPr>
      <t>מפתחי תוכן</t>
    </r>
    <r>
      <rPr>
        <sz val="12"/>
        <color theme="1"/>
        <rFont val="David"/>
        <family val="2"/>
      </rPr>
      <t xml:space="preserve"> לימודי לפחות אשר עומדים בדרישות הסף הבאות: </t>
    </r>
  </si>
  <si>
    <t>נסיון המציע</t>
  </si>
  <si>
    <t>נסיון חברי צוות הפיתוח</t>
  </si>
  <si>
    <t xml:space="preserve">איכות התכנית המוצעת (על פי התכנית הטכנית המוצעת- נספח ב'4)
</t>
  </si>
  <si>
    <t>ממליצים על המציע</t>
  </si>
  <si>
    <t>ניסיון המציע בפיתוח השתלמויות מורים ו/או הטמעת תכניות לימוד בתחומי הנדסה, מדעים וטכנולוגיה.  
לצורך ניקוד סעיף זה הגדרת "הטמעת תכניות לימוד" הינה מפגשים אקטיביים / ליווי צוות חינוכי המפעיל את התכנית במוסד החינוכי.
עבור ניסיון ב- 2-3 תכניות/הטמעות – 3 נק', עבור ניסיון ב-4 תכניות/הטמעות ומעלה – 5 נק'.</t>
  </si>
  <si>
    <t xml:space="preserve">ניסיון מקצועי בפיתוח תכניות לימוד בתחומי הנדסה, מדע וטכנולוגיה:
תיבחן כמות תכניות הלימוד (בהיקף מינ' של 40 שעות אקדמיות) שפותחו על ידי חברי צוות הפיתוח בחמש השנים האחרונות. ינוקדו רק תכניות לימוד בתחומים האמורים לעיל. הניקוד יינתן באופן הבא:
עבור כל תכנית לימוד בהיקף מינ' של 40 שעות, שפותחה על ידי אחד מחברי הצוות המוצע יקבל המציע 3 נק', עד למקס' של 15 נק' עבור 5 תכניות לימוד.
הניקוד בסעיף זה יינתן במצטבר על ניסיון כל חברי הצוות. 
</t>
  </si>
  <si>
    <t>ייבחן ניסיון מקצועי בהדרכה / ניהול תכניות בתחומי חלל / ניסיון בליווי פרויקטי חקר / ליווי לעבודות גמר בבגרות וכיוצ"ב של חברי צוות הפיתוח. הניקוד יינתן באופן הבא:
עבור כל שנת ניסיון מקצועי כאמור של כל אחד מחברי הצוות, במהלך 5 השנים האחרונות, יקבל המציע נק' 1. ניתן לצבור מקס' 10 נק' בסעיף זה – לכל חברי הצוות יחד.
יובהר כי לצורך ניקוד סעיף זה – ניסיון במשך שנת לימודים שלמה (חודשים ספטמבר עד יולי בשנה העוקבת) ייחשבו כשנה מלאה.</t>
  </si>
  <si>
    <t>בסעיף זה תיבחן התכנית הטכנית הכתובה שהמציע יצרף להצעתו, כמפורט בסעיף ‎10.4.2 לעיל. הניקוד יינתן בסולם של: נמוך (1 נק') / בינוני (3 נק') / טוב (6 נק'), על בסיס הפרמטרים בלשונית "התכנית המוצעת".</t>
  </si>
  <si>
    <t>סעיף משנה:</t>
  </si>
  <si>
    <t xml:space="preserve">איכות תוכן הרקע העיוני למורה ולתלמיד. </t>
  </si>
  <si>
    <t xml:space="preserve">התאמת התוכן המקצועי של מערכי השיעור שצורפו לקהל היעד הנדרש לתכנית הלימודים הקיימת בפיזיקה. </t>
  </si>
  <si>
    <t xml:space="preserve">איכות והתאמת מערכי הניסוי שצורפו. </t>
  </si>
  <si>
    <t>איכות עזרי הלימוד, האמצעים והציוד שייעשה בהם שימוש לצורך פעילות התנסותית בבתי הספר</t>
  </si>
  <si>
    <t xml:space="preserve">עושר / היקף / ייחודיות. </t>
  </si>
  <si>
    <t>רלוונטיות לתכנית המוצעת לקהל היעד</t>
  </si>
  <si>
    <t xml:space="preserve">איכות ההשתלמויות המוצעות בתכנית. </t>
  </si>
  <si>
    <t>התאמת  תכנית ההשתלמות ליחידת ההוראה.</t>
  </si>
  <si>
    <t>אמצעי ההדרכה והתנסות מעשית.</t>
  </si>
  <si>
    <t>איכות הליווי המוצע למורים.</t>
  </si>
  <si>
    <t>נושא:</t>
  </si>
  <si>
    <t>מציע</t>
  </si>
  <si>
    <t>מציע 1</t>
  </si>
  <si>
    <t>מציע 2</t>
  </si>
  <si>
    <t>מציע 3</t>
  </si>
  <si>
    <t>ממליץ 1</t>
  </si>
  <si>
    <t>ממליץ 2</t>
  </si>
  <si>
    <t>פרטי הממליץ</t>
  </si>
  <si>
    <t>תאריך:</t>
  </si>
  <si>
    <t>משקל</t>
  </si>
  <si>
    <t>הלקוח/חברה:</t>
  </si>
  <si>
    <t>איש הקשר :</t>
  </si>
  <si>
    <t>טלפון 1:</t>
  </si>
  <si>
    <t>פרמטרים (ציון מ 1-10)</t>
  </si>
  <si>
    <t>עמידה בלוחות הזמנים</t>
  </si>
  <si>
    <t>שירותיות, גמישות והיענות לצרכי הלקוח</t>
  </si>
  <si>
    <t>התרשמות כללית</t>
  </si>
  <si>
    <t>ניקוד לכל ממליץ:</t>
  </si>
  <si>
    <t>ממוצע למציע:</t>
  </si>
  <si>
    <t>מציע 4</t>
  </si>
  <si>
    <t>ניקוד:</t>
  </si>
  <si>
    <t xml:space="preserve">הצגת תכנית הלימודים וההכשרה על כלל מרכיביה ויכולת מימושה </t>
  </si>
  <si>
    <t xml:space="preserve">ישימות התכנית ובכלל זה עמידה בלוחות הזמנים המוצעים </t>
  </si>
  <si>
    <t xml:space="preserve"> איכות תוצרי התוכן שנמסרו למזמין</t>
  </si>
  <si>
    <t>6.1</t>
  </si>
  <si>
    <t>6.1.1</t>
  </si>
  <si>
    <t>6.1.2</t>
  </si>
  <si>
    <t>6.1.3</t>
  </si>
  <si>
    <t>6.1.4</t>
  </si>
  <si>
    <t>6.1.5</t>
  </si>
  <si>
    <t>6.1.6</t>
  </si>
  <si>
    <t>6.2</t>
  </si>
  <si>
    <t>אם המציע הוא תאגיד - במועד הגשת ההצעה המציע אינו בעל חובות אגרה שנתית לרשות התאגידים בגין שנת 2017 או מוקדם מכך. כמו כן, אינו מוגדר כ"חברה מפרה" ו/או לא נשלחה אליו התראה על היותו "חברה מפרה" כאמור בסעיף 362א' לחוק החברות, התשנ"ט 1999.</t>
  </si>
  <si>
    <t>6.2.1.1</t>
  </si>
  <si>
    <t>6.2.1.2</t>
  </si>
  <si>
    <t>6.2.2.1.1</t>
  </si>
  <si>
    <t>6.2.2.1.2</t>
  </si>
  <si>
    <t>המציע יצרף להצעתו כנספח ב'4 תכנית עבודה מפורטת מוצעת, על פי הפירוט הנדרש בסעיף ‎10.4.2.</t>
  </si>
  <si>
    <t>בעל תואר אקדמי שני ממוסד מוכר להשכלה גבוהה , מבין התארים הבאים:
• תואר שני בפיזיקה.
• תואר שני בהנדסה (תעודת הנדסאי לא תיחשב לעניין זה). 
•   תואר שני בהוראת המדעים ובהכרח גם בעל נסיון של 5 שנים לפחות בהגשת תלמידים לבגרות בפיסיקה ברמת 5 יח"ל.</t>
  </si>
  <si>
    <t>6.2.3.1.1</t>
  </si>
  <si>
    <t>6.2.3.1</t>
  </si>
  <si>
    <t>6.2.3.1.2</t>
  </si>
  <si>
    <t>6.2.3.1.4</t>
  </si>
  <si>
    <t xml:space="preserve">כל אחד ממפתחי התוכן שיפתחו בפועל את יחידת ההוראה יהיה בעל תואר אקדמי ממוסד מוכר להשכלה גבוהה , באחד מבין התארים הבאים:
• תואר בפיזיקה.
• תואר בהנדסה (תעודת הנדסאי לא תיחשב לעניין זה).
• תואר בהוראת המדעים ובהכרח גם בעל נסיון של 5 שנים לפחות בהגשת תלמידים לבגרות בפיסיקה ברמת 5 יח"ל. </t>
  </si>
  <si>
    <t xml:space="preserve">לכל אחד ממפתחי התוכן ניסיון מקצועי של 3 שנים במהלך עשר השנים האחרונות בפיתוח תוכן מדעי לתלמידי י'-יד'. </t>
  </si>
  <si>
    <t>בצוות הפיתוח בסה"כ חייב להיכלל מפתח בעל תואר אקדמי בפיזיקה ומפתח בעל תואר אקדמי בהנדסה, ומפתח בעל ניסיון של 5 שנים בהגשת תלמידים לבגרות בפיסיקה ברמת 5 יח"ל.</t>
  </si>
  <si>
    <t>6.2.3.1.5</t>
  </si>
  <si>
    <t>יועץ מו"פ</t>
  </si>
  <si>
    <t>6.2.3.1.6</t>
  </si>
  <si>
    <t>7</t>
  </si>
  <si>
    <t>7.1.7</t>
  </si>
  <si>
    <t>7.1.8</t>
  </si>
  <si>
    <t>7.1.9</t>
  </si>
  <si>
    <t>7.1.10</t>
  </si>
  <si>
    <t>7.1.11</t>
  </si>
  <si>
    <t>7.1.12</t>
  </si>
  <si>
    <t>7.1.13</t>
  </si>
  <si>
    <t>7.1.14</t>
  </si>
  <si>
    <t>חוברת הצעה מלאה וחתומה כנדרש בסעיף ‎8 להלן.</t>
  </si>
  <si>
    <t>7.2.1</t>
  </si>
  <si>
    <t>7.2.2</t>
  </si>
  <si>
    <t>7.2.3</t>
  </si>
  <si>
    <t>7.2.4</t>
  </si>
  <si>
    <t>7.2.5</t>
  </si>
  <si>
    <t>7.2.6</t>
  </si>
  <si>
    <t>7.2.7</t>
  </si>
  <si>
    <t>תכנית עבודה לביצוע הפרויקט, כנדרש בתנאי הסף ‎6.2.1.2. ראה פירוט בסעיף ‎9.4.2.</t>
  </si>
  <si>
    <t>פרטים אודות השכלתו וניסיונו של מנהל הפרויקט כנדרש בסעיף ‎7.2.2 ‎לעיל. הניסיון יפורט כפי שנדרש בחוברת ההצעה (נספח ב'3). כן יצורפו קורות חיים, תעודות ומסמכים המעידים על השכלתו וניסיונו.</t>
  </si>
  <si>
    <t>פרטים אודות השכלתו וניסיונו של כל אחד מחברי צוות הפיתוח (יצויןן התפקיד: מפתח תוכן עיקרי, מפתח תוכן, יועץ מו"פ) כנדרש בסעיף ‎‎‎7.2.3 לעיל. הניסיון יפורט כפי שנדרש בחוברת ההצעה (נספח ב'3). כן יצורפו קורות חיים, תעודות ומסמכים המעידים על השכלתם וניסיונם.</t>
  </si>
  <si>
    <t>סה"כ הצעת מחיר בש"ח  - לא כולל מע"מ</t>
  </si>
  <si>
    <t>סה"כ הצעת מחיר בש"ח  - כולל מע"מ</t>
  </si>
  <si>
    <t>11.6.3.1</t>
  </si>
  <si>
    <t>11.6.3.2</t>
  </si>
  <si>
    <t>11.6.3.3</t>
  </si>
  <si>
    <t>11.6.3.4</t>
  </si>
  <si>
    <t>11.6.3.5</t>
  </si>
  <si>
    <t>11.6.3.4.1</t>
  </si>
  <si>
    <t>11.6.3.4.2</t>
  </si>
  <si>
    <t>11.6.3.5.1</t>
  </si>
  <si>
    <t>11.6.3.5.2</t>
  </si>
  <si>
    <t>11.6.3.5.3</t>
  </si>
  <si>
    <t>פרמטרים- ציון בשלוש דרגות: נמוך (0 נק') / בינוני (3 נק') / טוב (6 נק')</t>
  </si>
  <si>
    <t>צוות המציע</t>
  </si>
  <si>
    <t>11.6.5.1</t>
  </si>
  <si>
    <t>11.6.5.2</t>
  </si>
  <si>
    <t>11.6.5.3</t>
  </si>
  <si>
    <t xml:space="preserve">חלוקת התפקידים בין מפתחי התוכן והערכת יכולתם לבצע את התכנית שהוצגה במסגרת ההצעה במלואה </t>
  </si>
  <si>
    <t>סה"כ</t>
  </si>
  <si>
    <t>11.6.1.1</t>
  </si>
  <si>
    <t>11.6.1.2</t>
  </si>
  <si>
    <t xml:space="preserve">ניסיון של המציע בפיתוח תכניות לימוד בהיקף של 90 שעות אקדמיות שאושרו על ידי משרד החינוך בתחומי הנדסה, מדע וטכנולוגיה, מעבר לנדרש בתנאי סף ‎6.2.1.2. עבור ניסיון בכתיבת תכנית לימוד תוענק 2.5 נק' ועד למקס' 5 נק' עבור 2 תכניות לימוד נוספות (שלוש תכניות לימוד סה"כ). </t>
  </si>
  <si>
    <t>4 ויותר תכניות</t>
  </si>
  <si>
    <t>11.6.2.1</t>
  </si>
  <si>
    <t>11.6.2.2</t>
  </si>
  <si>
    <t>11.6.3</t>
  </si>
  <si>
    <t>11.6.4</t>
  </si>
  <si>
    <t>11.6.5</t>
  </si>
  <si>
    <t>ראה לשונית נפרדת</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</si>
</sst>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164" formatCode="0.0"/>
    <numFmt numFmtId="165" formatCode="&quot;₪&quot;\ #,##0.00"/>
  </numFmts>
  <fonts count="21" x14ac:knownFonts="1">
    <font>
      <sz val="11"/>
      <color theme="1"/>
      <name val="Arial"/>
      <family val="2"/>
      <charset val="177"/>
      <scheme val="minor"/>
    </font>
    <font>
      <u/>
      <sz val="11"/>
      <color theme="10"/>
      <name val="Arial"/>
      <family val="2"/>
      <charset val="177"/>
      <scheme val="minor"/>
    </font>
    <font>
      <sz val="11"/>
      <color theme="1"/>
      <name val="Arial"/>
      <family val="2"/>
      <charset val="177"/>
      <scheme val="minor"/>
    </font>
    <font>
      <b/>
      <sz val="12"/>
      <color theme="1"/>
      <name val="David"/>
      <family val="2"/>
    </font>
    <font>
      <sz val="12"/>
      <color theme="1"/>
      <name val="David"/>
      <family val="2"/>
    </font>
    <font>
      <b/>
      <sz val="12"/>
      <name val="David"/>
      <family val="2"/>
    </font>
    <font>
      <sz val="12"/>
      <name val="David"/>
      <family val="2"/>
    </font>
    <font>
      <b/>
      <sz val="12"/>
      <color theme="0"/>
      <name val="David"/>
      <family val="2"/>
    </font>
    <font>
      <b/>
      <u/>
      <sz val="14"/>
      <color theme="1"/>
      <name val="David"/>
      <family val="2"/>
    </font>
    <font>
      <b/>
      <sz val="12"/>
      <color theme="4" tint="0.79998168889431442"/>
      <name val="David"/>
      <family val="2"/>
    </font>
    <font>
      <u/>
      <sz val="12"/>
      <color theme="1"/>
      <name val="David"/>
      <family val="2"/>
    </font>
    <font>
      <b/>
      <sz val="12"/>
      <color theme="1"/>
      <name val="David"/>
      <family val="2"/>
      <charset val="177"/>
    </font>
    <font>
      <sz val="12"/>
      <color theme="1"/>
      <name val="Arial"/>
      <family val="2"/>
      <scheme val="minor"/>
    </font>
    <font>
      <sz val="12"/>
      <color theme="1"/>
      <name val="Arial"/>
      <family val="2"/>
      <charset val="177"/>
      <scheme val="minor"/>
    </font>
    <font>
      <sz val="12"/>
      <name val="Arial"/>
      <family val="2"/>
    </font>
    <font>
      <b/>
      <sz val="12"/>
      <color theme="1"/>
      <name val="Arial"/>
      <family val="2"/>
      <scheme val="minor"/>
    </font>
    <font>
      <b/>
      <sz val="12"/>
      <name val="Arial"/>
      <family val="2"/>
    </font>
    <font>
      <b/>
      <sz val="14"/>
      <color theme="1"/>
      <name val="David"/>
      <family val="2"/>
    </font>
    <font>
      <b/>
      <sz val="14"/>
      <name val="David"/>
      <family val="2"/>
    </font>
    <font>
      <b/>
      <sz val="11"/>
      <name val="David"/>
      <family val="2"/>
    </font>
    <font>
      <b/>
      <sz val="10"/>
      <name val="David"/>
      <family val="2"/>
    </font>
  </fonts>
  <fills count="2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727E70"/>
        <bgColor indexed="64"/>
      </patternFill>
    </fill>
    <fill>
      <patternFill patternType="solid">
        <fgColor rgb="FF727E70"/>
        <bgColor theme="8" tint="0.79998168889431442"/>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rgb="FFFFFF00"/>
        <bgColor indexed="64"/>
      </patternFill>
    </fill>
    <fill>
      <patternFill patternType="solid">
        <fgColor theme="8" tint="0.39997558519241921"/>
        <bgColor indexed="64"/>
      </patternFill>
    </fill>
    <fill>
      <patternFill patternType="solid">
        <fgColor rgb="FFE7E8FF"/>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2"/>
        <bgColor indexed="64"/>
      </patternFill>
    </fill>
  </fills>
  <borders count="68">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0" fontId="1"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325">
    <xf numFmtId="0" fontId="0" fillId="0" borderId="0" xfId="0"/>
    <xf numFmtId="0" fontId="4" fillId="0" borderId="0" xfId="0" applyFont="1"/>
    <xf numFmtId="0" fontId="4" fillId="0" borderId="0" xfId="0" applyFont="1" applyProtection="1">
      <protection hidden="1"/>
    </xf>
    <xf numFmtId="0" fontId="3" fillId="16" borderId="18" xfId="0" applyFont="1" applyFill="1" applyBorder="1" applyAlignment="1" applyProtection="1">
      <alignment horizontal="center" vertical="center" readingOrder="2"/>
      <protection hidden="1"/>
    </xf>
    <xf numFmtId="0" fontId="3" fillId="10" borderId="15" xfId="0" applyFont="1" applyFill="1" applyBorder="1" applyAlignment="1" applyProtection="1">
      <alignment horizontal="center" vertical="center" wrapText="1"/>
      <protection hidden="1"/>
    </xf>
    <xf numFmtId="2" fontId="3" fillId="17" borderId="17" xfId="0" applyNumberFormat="1" applyFont="1" applyFill="1" applyBorder="1" applyAlignment="1" applyProtection="1">
      <alignment horizontal="center" vertical="center"/>
      <protection hidden="1"/>
    </xf>
    <xf numFmtId="9" fontId="3" fillId="8" borderId="36" xfId="0" applyNumberFormat="1" applyFont="1" applyFill="1" applyBorder="1" applyAlignment="1" applyProtection="1">
      <alignment horizontal="center" vertical="center"/>
      <protection hidden="1"/>
    </xf>
    <xf numFmtId="0" fontId="3" fillId="8" borderId="39" xfId="0" applyFont="1" applyFill="1" applyBorder="1" applyAlignment="1" applyProtection="1">
      <alignment vertical="center"/>
      <protection hidden="1"/>
    </xf>
    <xf numFmtId="2" fontId="3" fillId="8" borderId="18" xfId="0" applyNumberFormat="1" applyFont="1" applyFill="1" applyBorder="1" applyAlignment="1" applyProtection="1">
      <alignment horizontal="center" vertical="center"/>
      <protection hidden="1"/>
    </xf>
    <xf numFmtId="9" fontId="3" fillId="8" borderId="31" xfId="0" applyNumberFormat="1" applyFont="1" applyFill="1" applyBorder="1" applyAlignment="1" applyProtection="1">
      <alignment horizontal="center" vertical="center"/>
      <protection hidden="1"/>
    </xf>
    <xf numFmtId="0" fontId="3" fillId="8" borderId="40" xfId="0" applyFont="1" applyFill="1" applyBorder="1" applyAlignment="1" applyProtection="1">
      <alignment vertical="center"/>
      <protection hidden="1"/>
    </xf>
    <xf numFmtId="164" fontId="3" fillId="8" borderId="17" xfId="0" applyNumberFormat="1" applyFont="1" applyFill="1" applyBorder="1" applyAlignment="1" applyProtection="1">
      <alignment horizontal="center" vertical="center"/>
      <protection hidden="1"/>
    </xf>
    <xf numFmtId="9" fontId="7" fillId="18" borderId="37" xfId="0" applyNumberFormat="1" applyFont="1" applyFill="1" applyBorder="1" applyAlignment="1" applyProtection="1">
      <alignment horizontal="center" vertical="center"/>
      <protection hidden="1"/>
    </xf>
    <xf numFmtId="0" fontId="7" fillId="18" borderId="38" xfId="0" applyFont="1" applyFill="1" applyBorder="1" applyAlignment="1" applyProtection="1">
      <alignment vertical="center"/>
      <protection hidden="1"/>
    </xf>
    <xf numFmtId="2" fontId="7" fillId="18" borderId="10" xfId="0" applyNumberFormat="1" applyFont="1" applyFill="1" applyBorder="1" applyAlignment="1" applyProtection="1">
      <alignment horizontal="center" vertical="center"/>
      <protection hidden="1"/>
    </xf>
    <xf numFmtId="0" fontId="3" fillId="19" borderId="17" xfId="0" applyFont="1" applyFill="1" applyBorder="1" applyAlignment="1" applyProtection="1">
      <alignment horizontal="center" vertical="center"/>
      <protection hidden="1"/>
    </xf>
    <xf numFmtId="0" fontId="5" fillId="15" borderId="8" xfId="0" applyFont="1" applyFill="1" applyBorder="1" applyAlignment="1" applyProtection="1">
      <alignment horizontal="center" vertical="center" wrapText="1" readingOrder="2"/>
      <protection hidden="1"/>
    </xf>
    <xf numFmtId="9" fontId="4" fillId="0" borderId="0" xfId="0" applyNumberFormat="1" applyFont="1"/>
    <xf numFmtId="0" fontId="3" fillId="2" borderId="13" xfId="0" applyFont="1" applyFill="1" applyBorder="1" applyAlignment="1" applyProtection="1">
      <alignment horizontal="center" vertical="center" wrapText="1" readingOrder="2"/>
      <protection hidden="1"/>
    </xf>
    <xf numFmtId="0" fontId="3" fillId="2" borderId="13" xfId="0" applyFont="1" applyFill="1" applyBorder="1" applyAlignment="1" applyProtection="1">
      <alignment horizontal="center" vertical="center" wrapText="1"/>
      <protection locked="0"/>
    </xf>
    <xf numFmtId="49" fontId="3" fillId="2" borderId="13" xfId="0" applyNumberFormat="1" applyFont="1" applyFill="1" applyBorder="1" applyAlignment="1" applyProtection="1">
      <alignment horizontal="center" vertical="center" wrapText="1"/>
      <protection locked="0"/>
    </xf>
    <xf numFmtId="0" fontId="4" fillId="6" borderId="10" xfId="0" applyFont="1" applyFill="1" applyBorder="1" applyAlignment="1" applyProtection="1">
      <alignment horizontal="center" vertical="center" wrapText="1"/>
      <protection locked="0"/>
    </xf>
    <xf numFmtId="0" fontId="4" fillId="6" borderId="13" xfId="0" applyFont="1" applyFill="1" applyBorder="1" applyAlignment="1" applyProtection="1">
      <alignment horizontal="center" vertical="center" wrapText="1"/>
      <protection locked="0"/>
    </xf>
    <xf numFmtId="0" fontId="4" fillId="6" borderId="3" xfId="0" applyFont="1" applyFill="1" applyBorder="1" applyAlignment="1" applyProtection="1">
      <alignment horizontal="center" vertical="center" wrapText="1"/>
      <protection locked="0"/>
    </xf>
    <xf numFmtId="0" fontId="4" fillId="6" borderId="18"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4" fillId="0" borderId="0" xfId="0" applyFont="1" applyBorder="1" applyProtection="1">
      <protection hidden="1"/>
    </xf>
    <xf numFmtId="0" fontId="3" fillId="0" borderId="0" xfId="0" applyFont="1" applyBorder="1" applyAlignment="1" applyProtection="1">
      <protection hidden="1"/>
    </xf>
    <xf numFmtId="165" fontId="4" fillId="2" borderId="7" xfId="0" applyNumberFormat="1" applyFont="1" applyFill="1" applyBorder="1" applyAlignment="1" applyProtection="1">
      <alignment horizontal="center" vertical="center"/>
      <protection locked="0"/>
    </xf>
    <xf numFmtId="0" fontId="3" fillId="17" borderId="4" xfId="0" applyFont="1" applyFill="1" applyBorder="1" applyAlignment="1" applyProtection="1">
      <alignment vertical="center" wrapText="1"/>
      <protection hidden="1"/>
    </xf>
    <xf numFmtId="0" fontId="8" fillId="0" borderId="0" xfId="0" applyFont="1"/>
    <xf numFmtId="0" fontId="4" fillId="6" borderId="19" xfId="0" applyFont="1" applyFill="1" applyBorder="1" applyAlignment="1" applyProtection="1">
      <alignment horizontal="center" vertical="center" wrapText="1"/>
      <protection locked="0"/>
    </xf>
    <xf numFmtId="0" fontId="4" fillId="6" borderId="0" xfId="0" applyFont="1" applyFill="1"/>
    <xf numFmtId="0" fontId="4" fillId="11" borderId="43" xfId="0" applyFont="1" applyFill="1" applyBorder="1" applyAlignment="1">
      <alignment horizontal="center" vertical="center" wrapText="1"/>
    </xf>
    <xf numFmtId="0" fontId="4" fillId="22" borderId="43" xfId="0" applyFont="1" applyFill="1" applyBorder="1" applyAlignment="1">
      <alignment horizontal="center" vertical="center" wrapText="1"/>
    </xf>
    <xf numFmtId="0" fontId="4" fillId="6" borderId="17" xfId="0" applyFont="1" applyFill="1" applyBorder="1" applyAlignment="1" applyProtection="1">
      <alignment horizontal="center" vertical="center" wrapText="1"/>
      <protection locked="0"/>
    </xf>
    <xf numFmtId="0" fontId="4" fillId="9" borderId="18" xfId="0" applyFont="1" applyFill="1" applyBorder="1" applyAlignment="1" applyProtection="1">
      <alignment vertical="center" wrapText="1" readingOrder="2"/>
      <protection hidden="1"/>
    </xf>
    <xf numFmtId="0" fontId="4" fillId="9" borderId="13" xfId="0" applyFont="1" applyFill="1" applyBorder="1" applyAlignment="1" applyProtection="1">
      <alignment vertical="center" wrapText="1" readingOrder="2"/>
      <protection hidden="1"/>
    </xf>
    <xf numFmtId="1" fontId="7" fillId="14" borderId="5" xfId="2" applyNumberFormat="1" applyFont="1" applyFill="1" applyBorder="1" applyAlignment="1" applyProtection="1">
      <alignment horizontal="center" vertical="center" wrapText="1" readingOrder="2"/>
      <protection hidden="1"/>
    </xf>
    <xf numFmtId="0" fontId="3" fillId="2" borderId="7" xfId="0" applyFont="1" applyFill="1" applyBorder="1" applyAlignment="1" applyProtection="1">
      <alignment vertical="center" wrapText="1"/>
      <protection hidden="1"/>
    </xf>
    <xf numFmtId="0" fontId="3" fillId="11" borderId="34" xfId="0" applyFont="1" applyFill="1" applyBorder="1" applyAlignment="1">
      <alignment horizontal="center" vertical="center" wrapText="1"/>
    </xf>
    <xf numFmtId="0" fontId="4" fillId="22" borderId="34" xfId="0" applyFont="1" applyFill="1" applyBorder="1" applyAlignment="1">
      <alignment horizontal="center" vertical="center" wrapText="1"/>
    </xf>
    <xf numFmtId="0" fontId="4" fillId="6" borderId="15"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protection hidden="1"/>
    </xf>
    <xf numFmtId="0" fontId="3" fillId="5" borderId="28" xfId="0" applyFont="1" applyFill="1" applyBorder="1" applyAlignment="1" applyProtection="1">
      <alignment horizontal="center" vertical="center"/>
      <protection hidden="1"/>
    </xf>
    <xf numFmtId="0" fontId="1" fillId="2" borderId="17" xfId="1" applyFill="1" applyBorder="1" applyAlignment="1" applyProtection="1">
      <alignment horizontal="center" vertical="center" wrapText="1"/>
      <protection locked="0"/>
    </xf>
    <xf numFmtId="164" fontId="5" fillId="12" borderId="43" xfId="0" applyNumberFormat="1" applyFont="1" applyFill="1" applyBorder="1" applyAlignment="1" applyProtection="1">
      <alignment horizontal="center" vertical="center" wrapText="1" readingOrder="2"/>
      <protection hidden="1"/>
    </xf>
    <xf numFmtId="0" fontId="4" fillId="0" borderId="0" xfId="0" applyFont="1" applyAlignment="1">
      <alignment horizontal="center"/>
    </xf>
    <xf numFmtId="0" fontId="3" fillId="2" borderId="13" xfId="0" applyFont="1" applyFill="1" applyBorder="1" applyAlignment="1" applyProtection="1">
      <alignment horizontal="center" vertical="center" wrapText="1"/>
      <protection hidden="1"/>
    </xf>
    <xf numFmtId="2" fontId="5" fillId="12" borderId="47" xfId="0" applyNumberFormat="1" applyFont="1" applyFill="1" applyBorder="1" applyAlignment="1" applyProtection="1">
      <alignment horizontal="center" vertical="center" wrapText="1" readingOrder="2"/>
      <protection hidden="1"/>
    </xf>
    <xf numFmtId="0" fontId="5" fillId="13" borderId="43" xfId="0" applyFont="1" applyFill="1" applyBorder="1" applyAlignment="1" applyProtection="1">
      <alignment horizontal="center" vertical="center" wrapText="1" readingOrder="2"/>
      <protection hidden="1"/>
    </xf>
    <xf numFmtId="0" fontId="3" fillId="16" borderId="2" xfId="0" applyFont="1" applyFill="1" applyBorder="1" applyAlignment="1" applyProtection="1">
      <alignment horizontal="center" vertical="center" readingOrder="2"/>
      <protection hidden="1"/>
    </xf>
    <xf numFmtId="0" fontId="3" fillId="11" borderId="53"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8" xfId="0" applyFont="1" applyBorder="1" applyAlignment="1">
      <alignment horizontal="center" vertical="center" wrapText="1"/>
    </xf>
    <xf numFmtId="9" fontId="5" fillId="10" borderId="34" xfId="2" applyFont="1" applyFill="1" applyBorder="1" applyAlignment="1" applyProtection="1">
      <alignment horizontal="center" vertical="center" wrapText="1" readingOrder="2"/>
      <protection hidden="1"/>
    </xf>
    <xf numFmtId="0" fontId="3" fillId="23" borderId="60" xfId="0" applyFont="1" applyFill="1" applyBorder="1" applyAlignment="1">
      <alignment horizontal="center" vertical="center" wrapText="1"/>
    </xf>
    <xf numFmtId="0" fontId="3" fillId="23" borderId="29" xfId="0" applyFont="1" applyFill="1" applyBorder="1" applyAlignment="1">
      <alignment horizontal="center" vertical="center" wrapText="1"/>
    </xf>
    <xf numFmtId="0" fontId="3" fillId="23" borderId="51" xfId="0" applyFont="1" applyFill="1" applyBorder="1" applyAlignment="1">
      <alignment horizontal="center" vertical="center" wrapText="1"/>
    </xf>
    <xf numFmtId="0" fontId="4" fillId="0" borderId="57" xfId="0" applyFont="1" applyBorder="1" applyAlignment="1">
      <alignment vertical="center" wrapText="1"/>
    </xf>
    <xf numFmtId="0" fontId="4" fillId="0" borderId="14" xfId="0" applyFont="1" applyBorder="1" applyAlignment="1">
      <alignment vertical="center" wrapText="1"/>
    </xf>
    <xf numFmtId="49" fontId="3" fillId="3" borderId="8" xfId="0" applyNumberFormat="1" applyFont="1" applyFill="1" applyBorder="1" applyAlignment="1" applyProtection="1">
      <alignment horizontal="center" vertical="center"/>
      <protection hidden="1"/>
    </xf>
    <xf numFmtId="0" fontId="4" fillId="6" borderId="57"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23" xfId="0" applyFont="1" applyFill="1" applyBorder="1" applyAlignment="1" applyProtection="1">
      <alignment horizontal="center" vertical="center" wrapText="1"/>
      <protection locked="0"/>
    </xf>
    <xf numFmtId="0" fontId="4" fillId="6" borderId="14" xfId="0" applyFont="1" applyFill="1" applyBorder="1" applyAlignment="1" applyProtection="1">
      <alignment horizontal="center" vertical="center" wrapText="1"/>
      <protection locked="0"/>
    </xf>
    <xf numFmtId="0" fontId="4" fillId="6" borderId="20"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center" wrapText="1"/>
      <protection hidden="1"/>
    </xf>
    <xf numFmtId="0" fontId="3" fillId="2" borderId="15" xfId="0" applyFont="1" applyFill="1" applyBorder="1" applyAlignment="1" applyProtection="1">
      <alignment horizontal="center" vertical="center" wrapText="1"/>
      <protection hidden="1"/>
    </xf>
    <xf numFmtId="0" fontId="4" fillId="9" borderId="43" xfId="0" applyFont="1" applyFill="1" applyBorder="1" applyAlignment="1" applyProtection="1">
      <alignment vertical="center" wrapText="1" readingOrder="2"/>
      <protection hidden="1"/>
    </xf>
    <xf numFmtId="0" fontId="3" fillId="7" borderId="43" xfId="0" applyFont="1" applyFill="1" applyBorder="1" applyAlignment="1" applyProtection="1">
      <alignment horizontal="center" vertical="center" wrapText="1" readingOrder="2"/>
      <protection hidden="1"/>
    </xf>
    <xf numFmtId="0" fontId="4" fillId="8" borderId="43" xfId="0" applyFont="1" applyFill="1" applyBorder="1" applyAlignment="1" applyProtection="1">
      <alignment horizontal="right" vertical="center" wrapText="1" readingOrder="2"/>
      <protection hidden="1"/>
    </xf>
    <xf numFmtId="0" fontId="5" fillId="13" borderId="48" xfId="0" applyFont="1" applyFill="1" applyBorder="1" applyAlignment="1" applyProtection="1">
      <alignment horizontal="center" vertical="center" wrapText="1" readingOrder="2"/>
      <protection hidden="1"/>
    </xf>
    <xf numFmtId="0" fontId="4" fillId="0" borderId="21" xfId="0" applyFont="1" applyBorder="1" applyAlignment="1">
      <alignment horizontal="center"/>
    </xf>
    <xf numFmtId="0" fontId="4" fillId="0" borderId="21" xfId="0" applyFont="1" applyBorder="1" applyAlignment="1">
      <alignment horizontal="center" wrapText="1"/>
    </xf>
    <xf numFmtId="2" fontId="4" fillId="0" borderId="0" xfId="0" applyNumberFormat="1" applyFont="1" applyAlignment="1">
      <alignment horizontal="center"/>
    </xf>
    <xf numFmtId="49" fontId="3" fillId="7" borderId="42" xfId="0" applyNumberFormat="1" applyFont="1" applyFill="1" applyBorder="1" applyAlignment="1" applyProtection="1">
      <alignment horizontal="center" vertical="center"/>
      <protection hidden="1"/>
    </xf>
    <xf numFmtId="0" fontId="3" fillId="6" borderId="42" xfId="0" applyFont="1" applyFill="1" applyBorder="1" applyAlignment="1" applyProtection="1">
      <alignment horizontal="center" vertical="center"/>
      <protection hidden="1"/>
    </xf>
    <xf numFmtId="0" fontId="3" fillId="2" borderId="6" xfId="0" applyFont="1" applyFill="1" applyBorder="1" applyAlignment="1" applyProtection="1">
      <alignment horizontal="center" wrapText="1"/>
      <protection hidden="1"/>
    </xf>
    <xf numFmtId="49" fontId="3" fillId="9" borderId="56" xfId="0" applyNumberFormat="1" applyFont="1" applyFill="1" applyBorder="1" applyAlignment="1" applyProtection="1">
      <alignment horizontal="center" vertical="center" readingOrder="2"/>
      <protection hidden="1"/>
    </xf>
    <xf numFmtId="0" fontId="4" fillId="9" borderId="55" xfId="0" applyFont="1" applyFill="1" applyBorder="1" applyAlignment="1" applyProtection="1">
      <alignment vertical="center" wrapText="1" readingOrder="2"/>
      <protection hidden="1"/>
    </xf>
    <xf numFmtId="49" fontId="3" fillId="3" borderId="44" xfId="0" applyNumberFormat="1" applyFont="1" applyFill="1" applyBorder="1" applyAlignment="1" applyProtection="1">
      <alignment horizontal="center" vertical="center"/>
      <protection hidden="1"/>
    </xf>
    <xf numFmtId="0" fontId="3" fillId="3" borderId="49" xfId="0" applyFont="1" applyFill="1" applyBorder="1" applyAlignment="1" applyProtection="1">
      <alignment horizontal="center" vertical="center" wrapText="1"/>
      <protection hidden="1"/>
    </xf>
    <xf numFmtId="0" fontId="4" fillId="9" borderId="47" xfId="0" applyFont="1" applyFill="1" applyBorder="1" applyAlignment="1" applyProtection="1">
      <alignment vertical="center" wrapText="1" readingOrder="2"/>
      <protection hidden="1"/>
    </xf>
    <xf numFmtId="0" fontId="3" fillId="3" borderId="49" xfId="0" applyNumberFormat="1" applyFont="1" applyFill="1" applyBorder="1" applyAlignment="1" applyProtection="1">
      <alignment horizontal="center" vertical="center" wrapText="1" readingOrder="2"/>
      <protection hidden="1"/>
    </xf>
    <xf numFmtId="49" fontId="3" fillId="9" borderId="27" xfId="0" applyNumberFormat="1" applyFont="1" applyFill="1" applyBorder="1" applyAlignment="1" applyProtection="1">
      <alignment horizontal="center" vertical="center" readingOrder="2"/>
      <protection hidden="1"/>
    </xf>
    <xf numFmtId="0" fontId="4" fillId="9" borderId="17" xfId="0" applyFont="1" applyFill="1" applyBorder="1" applyAlignment="1" applyProtection="1">
      <alignment vertical="center" wrapText="1" readingOrder="2"/>
      <protection hidden="1"/>
    </xf>
    <xf numFmtId="49" fontId="3" fillId="9" borderId="61" xfId="0" applyNumberFormat="1" applyFont="1" applyFill="1" applyBorder="1" applyAlignment="1" applyProtection="1">
      <alignment horizontal="center" vertical="center" readingOrder="2"/>
      <protection hidden="1"/>
    </xf>
    <xf numFmtId="0" fontId="3" fillId="13" borderId="53" xfId="0" applyFont="1" applyFill="1" applyBorder="1" applyAlignment="1">
      <alignment horizontal="center" vertical="center" wrapText="1"/>
    </xf>
    <xf numFmtId="0" fontId="3" fillId="13" borderId="43" xfId="0" applyFont="1" applyFill="1" applyBorder="1" applyAlignment="1">
      <alignment horizontal="center" vertical="center" wrapText="1"/>
    </xf>
    <xf numFmtId="0" fontId="3" fillId="11" borderId="53" xfId="0" applyFont="1" applyFill="1" applyBorder="1" applyAlignment="1">
      <alignment horizontal="center" vertical="center" wrapText="1"/>
    </xf>
    <xf numFmtId="0" fontId="3" fillId="11" borderId="43" xfId="0" applyFont="1" applyFill="1" applyBorder="1" applyAlignment="1">
      <alignment horizontal="center" vertical="center" wrapText="1"/>
    </xf>
    <xf numFmtId="0" fontId="4" fillId="9" borderId="10" xfId="0" applyFont="1" applyFill="1" applyBorder="1" applyAlignment="1" applyProtection="1">
      <alignment vertical="center" wrapText="1" readingOrder="2"/>
      <protection hidden="1"/>
    </xf>
    <xf numFmtId="0" fontId="3" fillId="13" borderId="61" xfId="0" applyFont="1" applyFill="1" applyBorder="1" applyAlignment="1">
      <alignment horizontal="center" vertical="center" wrapText="1"/>
    </xf>
    <xf numFmtId="0" fontId="3" fillId="13" borderId="47"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3" fillId="13" borderId="13" xfId="0" applyFont="1" applyFill="1" applyBorder="1" applyAlignment="1">
      <alignment horizontal="center" vertical="center" wrapText="1"/>
    </xf>
    <xf numFmtId="0" fontId="3" fillId="13" borderId="27" xfId="0" applyFont="1" applyFill="1" applyBorder="1" applyAlignment="1">
      <alignment horizontal="center" vertical="top" wrapText="1"/>
    </xf>
    <xf numFmtId="0" fontId="3" fillId="13" borderId="27" xfId="0" applyFont="1" applyFill="1" applyBorder="1" applyAlignment="1">
      <alignment horizontal="center" vertical="center" wrapText="1"/>
    </xf>
    <xf numFmtId="0" fontId="3" fillId="13" borderId="7" xfId="0" applyFont="1" applyFill="1" applyBorder="1" applyAlignment="1">
      <alignment horizontal="center" vertical="center" wrapText="1"/>
    </xf>
    <xf numFmtId="0" fontId="3" fillId="13" borderId="48" xfId="0" applyFont="1" applyFill="1" applyBorder="1" applyAlignment="1">
      <alignment horizontal="center" vertical="center" wrapText="1"/>
    </xf>
    <xf numFmtId="0" fontId="4" fillId="0" borderId="56" xfId="0" applyFont="1" applyBorder="1" applyAlignment="1">
      <alignment horizontal="center" vertical="center"/>
    </xf>
    <xf numFmtId="0" fontId="3" fillId="13" borderId="13" xfId="0" applyFont="1" applyFill="1" applyBorder="1" applyAlignment="1">
      <alignment horizontal="center" vertical="top" wrapText="1"/>
    </xf>
    <xf numFmtId="0" fontId="3" fillId="13" borderId="41" xfId="0" applyFont="1" applyFill="1" applyBorder="1" applyAlignment="1">
      <alignment horizontal="center" vertical="center" wrapText="1"/>
    </xf>
    <xf numFmtId="0" fontId="3" fillId="13" borderId="42" xfId="0" applyFont="1" applyFill="1" applyBorder="1" applyAlignment="1">
      <alignment horizontal="center" vertical="center" wrapText="1"/>
    </xf>
    <xf numFmtId="0" fontId="11" fillId="20" borderId="53" xfId="0" applyFont="1" applyFill="1" applyBorder="1" applyAlignment="1" applyProtection="1">
      <alignment horizontal="center" vertical="center" wrapText="1" readingOrder="2"/>
      <protection hidden="1"/>
    </xf>
    <xf numFmtId="0" fontId="11" fillId="20" borderId="34" xfId="0" applyFont="1" applyFill="1" applyBorder="1" applyAlignment="1" applyProtection="1">
      <alignment horizontal="center" vertical="center" wrapText="1" readingOrder="2"/>
      <protection hidden="1"/>
    </xf>
    <xf numFmtId="0" fontId="11" fillId="11" borderId="53" xfId="0" applyFont="1" applyFill="1" applyBorder="1" applyAlignment="1">
      <alignment horizontal="center" vertical="center" wrapText="1"/>
    </xf>
    <xf numFmtId="0" fontId="11" fillId="11" borderId="14" xfId="0" applyFont="1" applyFill="1" applyBorder="1" applyAlignment="1">
      <alignment horizontal="center" vertical="center" wrapText="1"/>
    </xf>
    <xf numFmtId="0" fontId="11" fillId="13" borderId="18" xfId="0" applyFont="1" applyFill="1" applyBorder="1" applyAlignment="1">
      <alignment horizontal="center" vertical="center" wrapText="1"/>
    </xf>
    <xf numFmtId="0" fontId="12" fillId="23" borderId="53" xfId="0" applyFont="1" applyFill="1" applyBorder="1" applyAlignment="1">
      <alignment horizontal="center" vertical="center" wrapText="1"/>
    </xf>
    <xf numFmtId="0" fontId="13" fillId="23" borderId="14" xfId="0" applyFont="1" applyFill="1" applyBorder="1" applyAlignment="1">
      <alignment horizontal="center" vertical="center"/>
    </xf>
    <xf numFmtId="0" fontId="11" fillId="13" borderId="10" xfId="0" applyFont="1" applyFill="1" applyBorder="1" applyAlignment="1">
      <alignment horizontal="center" vertical="center" wrapText="1"/>
    </xf>
    <xf numFmtId="0" fontId="13" fillId="23" borderId="53" xfId="0" applyFont="1" applyFill="1" applyBorder="1" applyAlignment="1">
      <alignment horizontal="center" vertical="center" wrapText="1"/>
    </xf>
    <xf numFmtId="0" fontId="11" fillId="13" borderId="15" xfId="0" applyFont="1" applyFill="1" applyBorder="1" applyAlignment="1">
      <alignment horizontal="center" vertical="center" wrapText="1"/>
    </xf>
    <xf numFmtId="0" fontId="13" fillId="23" borderId="54" xfId="0" applyFont="1" applyFill="1" applyBorder="1" applyAlignment="1">
      <alignment horizontal="center" vertical="center"/>
    </xf>
    <xf numFmtId="0" fontId="11" fillId="13" borderId="18" xfId="0" applyFont="1" applyFill="1" applyBorder="1" applyAlignment="1">
      <alignment horizontal="right" vertical="center" wrapText="1"/>
    </xf>
    <xf numFmtId="9" fontId="14" fillId="10" borderId="2" xfId="2" applyFont="1" applyFill="1" applyBorder="1" applyAlignment="1" applyProtection="1">
      <alignment horizontal="center" vertical="center" wrapText="1" readingOrder="2"/>
      <protection hidden="1"/>
    </xf>
    <xf numFmtId="0" fontId="13" fillId="0" borderId="36" xfId="0" applyFont="1" applyBorder="1" applyAlignment="1">
      <alignment horizontal="center" vertical="center"/>
    </xf>
    <xf numFmtId="0" fontId="13" fillId="0" borderId="19" xfId="0" applyFont="1" applyBorder="1" applyAlignment="1">
      <alignment horizontal="center" vertical="center"/>
    </xf>
    <xf numFmtId="0" fontId="11" fillId="13" borderId="5" xfId="0" applyFont="1" applyFill="1" applyBorder="1" applyAlignment="1">
      <alignment horizontal="right" vertical="top" wrapText="1"/>
    </xf>
    <xf numFmtId="9" fontId="14" fillId="10" borderId="12" xfId="2" applyFont="1" applyFill="1" applyBorder="1" applyAlignment="1" applyProtection="1">
      <alignment horizontal="center" vertical="center" wrapText="1" readingOrder="2"/>
      <protection hidden="1"/>
    </xf>
    <xf numFmtId="0" fontId="13" fillId="0" borderId="53" xfId="0" applyFont="1" applyBorder="1" applyAlignment="1">
      <alignment horizontal="center" vertical="center"/>
    </xf>
    <xf numFmtId="0" fontId="13" fillId="0" borderId="14" xfId="0" applyFont="1" applyBorder="1" applyAlignment="1">
      <alignment horizontal="center" vertical="center"/>
    </xf>
    <xf numFmtId="0" fontId="11" fillId="13" borderId="13" xfId="0" applyFont="1" applyFill="1" applyBorder="1" applyAlignment="1">
      <alignment horizontal="right" vertical="top" wrapText="1"/>
    </xf>
    <xf numFmtId="9" fontId="14" fillId="10" borderId="35" xfId="2" applyFont="1" applyFill="1" applyBorder="1" applyAlignment="1" applyProtection="1">
      <alignment horizontal="center" vertical="center" wrapText="1" readingOrder="2"/>
      <protection hidden="1"/>
    </xf>
    <xf numFmtId="0" fontId="13" fillId="0" borderId="31" xfId="0" applyFont="1" applyBorder="1" applyAlignment="1">
      <alignment horizontal="center" vertical="center"/>
    </xf>
    <xf numFmtId="0" fontId="13" fillId="0" borderId="20" xfId="0" applyFont="1" applyBorder="1" applyAlignment="1">
      <alignment horizontal="center" vertical="center"/>
    </xf>
    <xf numFmtId="164" fontId="11" fillId="13" borderId="18" xfId="0" applyNumberFormat="1" applyFont="1" applyFill="1" applyBorder="1" applyAlignment="1">
      <alignment horizontal="center" vertical="center"/>
    </xf>
    <xf numFmtId="0" fontId="15" fillId="26" borderId="36" xfId="0" applyFont="1" applyFill="1" applyBorder="1" applyAlignment="1">
      <alignment horizontal="center" vertical="center"/>
    </xf>
    <xf numFmtId="0" fontId="13" fillId="0" borderId="4" xfId="0" applyFont="1" applyBorder="1"/>
    <xf numFmtId="164" fontId="11" fillId="13" borderId="5" xfId="0" applyNumberFormat="1" applyFont="1" applyFill="1" applyBorder="1" applyAlignment="1">
      <alignment horizontal="center" vertical="center"/>
    </xf>
    <xf numFmtId="0" fontId="3" fillId="13" borderId="37" xfId="0" applyFont="1" applyFill="1" applyBorder="1" applyAlignment="1">
      <alignment horizontal="center" vertical="center" wrapText="1"/>
    </xf>
    <xf numFmtId="0" fontId="4" fillId="0" borderId="56" xfId="0" applyFont="1" applyBorder="1" applyAlignment="1">
      <alignment horizontal="center" vertical="center" wrapText="1"/>
    </xf>
    <xf numFmtId="0" fontId="3" fillId="13" borderId="55" xfId="0" applyFont="1" applyFill="1" applyBorder="1" applyAlignment="1">
      <alignment horizontal="center" vertical="center" wrapText="1"/>
    </xf>
    <xf numFmtId="0" fontId="3" fillId="11" borderId="62" xfId="0" applyFont="1" applyFill="1" applyBorder="1" applyAlignment="1" applyProtection="1">
      <alignment horizontal="center" vertical="center" wrapText="1"/>
      <protection hidden="1"/>
    </xf>
    <xf numFmtId="0" fontId="3" fillId="11" borderId="56" xfId="0" applyFont="1" applyFill="1" applyBorder="1" applyAlignment="1" applyProtection="1">
      <alignment horizontal="center" vertical="center" wrapText="1"/>
      <protection hidden="1"/>
    </xf>
    <xf numFmtId="0" fontId="3" fillId="11" borderId="55" xfId="0" applyFont="1" applyFill="1" applyBorder="1" applyAlignment="1" applyProtection="1">
      <alignment horizontal="center" vertical="center" wrapText="1"/>
      <protection hidden="1"/>
    </xf>
    <xf numFmtId="0" fontId="4" fillId="11" borderId="48" xfId="0" applyFont="1" applyFill="1" applyBorder="1" applyAlignment="1">
      <alignment horizontal="center" vertical="center" wrapText="1"/>
    </xf>
    <xf numFmtId="0" fontId="4" fillId="22" borderId="53" xfId="0" applyFont="1" applyFill="1" applyBorder="1" applyAlignment="1">
      <alignment horizontal="center" vertical="center" wrapText="1"/>
    </xf>
    <xf numFmtId="0" fontId="3" fillId="3" borderId="8" xfId="0" applyFont="1" applyFill="1" applyBorder="1" applyAlignment="1">
      <alignment horizontal="center"/>
    </xf>
    <xf numFmtId="49" fontId="3" fillId="3" borderId="6" xfId="0" applyNumberFormat="1" applyFont="1" applyFill="1" applyBorder="1" applyAlignment="1" applyProtection="1">
      <alignment horizontal="center" vertical="center" wrapText="1"/>
      <protection hidden="1"/>
    </xf>
    <xf numFmtId="0" fontId="5" fillId="13" borderId="55" xfId="0" applyFont="1" applyFill="1" applyBorder="1" applyAlignment="1" applyProtection="1">
      <alignment horizontal="center" vertical="center" wrapText="1" readingOrder="2"/>
      <protection hidden="1"/>
    </xf>
    <xf numFmtId="0" fontId="4" fillId="3" borderId="28"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49" fontId="3" fillId="9" borderId="15" xfId="0" applyNumberFormat="1" applyFont="1" applyFill="1" applyBorder="1" applyAlignment="1" applyProtection="1">
      <alignment horizontal="center" vertical="center" readingOrder="2"/>
      <protection hidden="1"/>
    </xf>
    <xf numFmtId="44" fontId="3" fillId="3" borderId="8" xfId="3" applyFont="1" applyFill="1" applyBorder="1" applyAlignment="1">
      <alignment horizontal="center"/>
    </xf>
    <xf numFmtId="9" fontId="18" fillId="24" borderId="59" xfId="2" applyFont="1" applyFill="1" applyBorder="1" applyAlignment="1" applyProtection="1">
      <alignment horizontal="center" vertical="center" wrapText="1" readingOrder="2"/>
      <protection hidden="1"/>
    </xf>
    <xf numFmtId="2" fontId="19" fillId="12" borderId="47" xfId="0" applyNumberFormat="1" applyFont="1" applyFill="1" applyBorder="1" applyAlignment="1" applyProtection="1">
      <alignment horizontal="center" vertical="center" wrapText="1" readingOrder="2"/>
      <protection hidden="1"/>
    </xf>
    <xf numFmtId="2" fontId="19" fillId="12" borderId="58" xfId="0" applyNumberFormat="1" applyFont="1" applyFill="1" applyBorder="1" applyAlignment="1" applyProtection="1">
      <alignment horizontal="center" vertical="center" wrapText="1" readingOrder="2"/>
      <protection hidden="1"/>
    </xf>
    <xf numFmtId="0" fontId="5" fillId="11" borderId="47" xfId="0" applyFont="1" applyFill="1" applyBorder="1" applyAlignment="1" applyProtection="1">
      <alignment horizontal="center" vertical="center" wrapText="1" readingOrder="2"/>
      <protection hidden="1"/>
    </xf>
    <xf numFmtId="0" fontId="5" fillId="13" borderId="46" xfId="0" applyFont="1" applyFill="1" applyBorder="1" applyAlignment="1" applyProtection="1">
      <alignment horizontal="center" vertical="center" wrapText="1" readingOrder="2"/>
      <protection hidden="1"/>
    </xf>
    <xf numFmtId="0" fontId="5" fillId="13" borderId="38" xfId="0" applyFont="1" applyFill="1" applyBorder="1" applyAlignment="1" applyProtection="1">
      <alignment horizontal="center" vertical="center" wrapText="1" readingOrder="2"/>
      <protection hidden="1"/>
    </xf>
    <xf numFmtId="2" fontId="5" fillId="12" borderId="52" xfId="0" applyNumberFormat="1" applyFont="1" applyFill="1" applyBorder="1" applyAlignment="1" applyProtection="1">
      <alignment horizontal="center" vertical="center" wrapText="1" readingOrder="2"/>
      <protection hidden="1"/>
    </xf>
    <xf numFmtId="2" fontId="19" fillId="12" borderId="52" xfId="0" applyNumberFormat="1" applyFont="1" applyFill="1" applyBorder="1" applyAlignment="1" applyProtection="1">
      <alignment horizontal="center" vertical="center" wrapText="1" readingOrder="2"/>
      <protection hidden="1"/>
    </xf>
    <xf numFmtId="0" fontId="5" fillId="13" borderId="40" xfId="0" applyFont="1" applyFill="1" applyBorder="1" applyAlignment="1" applyProtection="1">
      <alignment horizontal="center" vertical="center" wrapText="1" readingOrder="2"/>
      <protection hidden="1"/>
    </xf>
    <xf numFmtId="0" fontId="5" fillId="13" borderId="66" xfId="0" applyFont="1" applyFill="1" applyBorder="1" applyAlignment="1" applyProtection="1">
      <alignment horizontal="center" vertical="center" wrapText="1" readingOrder="2"/>
      <protection hidden="1"/>
    </xf>
    <xf numFmtId="164" fontId="5" fillId="12" borderId="66" xfId="0" applyNumberFormat="1" applyFont="1" applyFill="1" applyBorder="1" applyAlignment="1" applyProtection="1">
      <alignment horizontal="center" vertical="center" wrapText="1" readingOrder="2"/>
      <protection hidden="1"/>
    </xf>
    <xf numFmtId="164" fontId="19" fillId="12" borderId="66" xfId="0" applyNumberFormat="1" applyFont="1" applyFill="1" applyBorder="1" applyAlignment="1" applyProtection="1">
      <alignment horizontal="center" vertical="center" wrapText="1" readingOrder="2"/>
      <protection hidden="1"/>
    </xf>
    <xf numFmtId="164" fontId="19" fillId="12" borderId="67" xfId="0" applyNumberFormat="1" applyFont="1" applyFill="1" applyBorder="1" applyAlignment="1" applyProtection="1">
      <alignment horizontal="center" vertical="center" wrapText="1" readingOrder="2"/>
      <protection hidden="1"/>
    </xf>
    <xf numFmtId="0" fontId="5" fillId="13" borderId="32" xfId="0" applyFont="1" applyFill="1" applyBorder="1" applyAlignment="1" applyProtection="1">
      <alignment horizontal="center" vertical="center" wrapText="1" readingOrder="2"/>
      <protection hidden="1"/>
    </xf>
    <xf numFmtId="0" fontId="5" fillId="13" borderId="50" xfId="0" applyFont="1" applyFill="1" applyBorder="1" applyAlignment="1" applyProtection="1">
      <alignment horizontal="center" vertical="center" wrapText="1" readingOrder="2"/>
      <protection hidden="1"/>
    </xf>
    <xf numFmtId="164" fontId="5" fillId="12" borderId="44" xfId="0" applyNumberFormat="1" applyFont="1" applyFill="1" applyBorder="1" applyAlignment="1" applyProtection="1">
      <alignment horizontal="center" vertical="center" wrapText="1" readingOrder="2"/>
      <protection hidden="1"/>
    </xf>
    <xf numFmtId="164" fontId="19" fillId="12" borderId="44" xfId="0" applyNumberFormat="1" applyFont="1" applyFill="1" applyBorder="1" applyAlignment="1" applyProtection="1">
      <alignment horizontal="center" vertical="center" wrapText="1" readingOrder="2"/>
      <protection hidden="1"/>
    </xf>
    <xf numFmtId="164" fontId="6" fillId="12" borderId="44" xfId="0" applyNumberFormat="1" applyFont="1" applyFill="1" applyBorder="1" applyAlignment="1" applyProtection="1">
      <alignment horizontal="center" vertical="center" wrapText="1" readingOrder="2"/>
      <protection hidden="1"/>
    </xf>
    <xf numFmtId="164" fontId="6" fillId="12" borderId="66" xfId="0" applyNumberFormat="1" applyFont="1" applyFill="1" applyBorder="1" applyAlignment="1" applyProtection="1">
      <alignment horizontal="center" vertical="center" wrapText="1" readingOrder="2"/>
      <protection hidden="1"/>
    </xf>
    <xf numFmtId="2" fontId="19" fillId="12" borderId="66" xfId="0" applyNumberFormat="1" applyFont="1" applyFill="1" applyBorder="1" applyAlignment="1" applyProtection="1">
      <alignment horizontal="center" vertical="center" wrapText="1" readingOrder="2"/>
      <protection hidden="1"/>
    </xf>
    <xf numFmtId="2" fontId="19" fillId="12" borderId="67" xfId="0" applyNumberFormat="1" applyFont="1" applyFill="1" applyBorder="1" applyAlignment="1" applyProtection="1">
      <alignment horizontal="center" vertical="center" wrapText="1" readingOrder="2"/>
      <protection hidden="1"/>
    </xf>
    <xf numFmtId="0" fontId="5" fillId="13" borderId="44" xfId="0" applyFont="1" applyFill="1" applyBorder="1" applyAlignment="1" applyProtection="1">
      <alignment horizontal="center" vertical="center" wrapText="1" readingOrder="2"/>
      <protection hidden="1"/>
    </xf>
    <xf numFmtId="2" fontId="19" fillId="12" borderId="44" xfId="0" applyNumberFormat="1" applyFont="1" applyFill="1" applyBorder="1" applyAlignment="1" applyProtection="1">
      <alignment horizontal="center" vertical="center" wrapText="1" readingOrder="2"/>
      <protection hidden="1"/>
    </xf>
    <xf numFmtId="2" fontId="19" fillId="12" borderId="49" xfId="0" applyNumberFormat="1" applyFont="1" applyFill="1" applyBorder="1" applyAlignment="1" applyProtection="1">
      <alignment horizontal="center" vertical="center" wrapText="1" readingOrder="2"/>
      <protection hidden="1"/>
    </xf>
    <xf numFmtId="0" fontId="20" fillId="13" borderId="38" xfId="0" applyFont="1" applyFill="1" applyBorder="1" applyAlignment="1" applyProtection="1">
      <alignment horizontal="center" vertical="center" wrapText="1" readingOrder="2"/>
      <protection hidden="1"/>
    </xf>
    <xf numFmtId="0" fontId="3" fillId="2" borderId="19" xfId="0" applyFont="1" applyFill="1" applyBorder="1" applyAlignment="1" applyProtection="1">
      <alignment horizontal="center" vertical="center" readingOrder="2"/>
      <protection hidden="1"/>
    </xf>
    <xf numFmtId="0" fontId="3" fillId="2" borderId="14" xfId="0" applyFont="1" applyFill="1" applyBorder="1" applyAlignment="1" applyProtection="1">
      <alignment horizontal="center" vertical="center" readingOrder="2"/>
      <protection hidden="1"/>
    </xf>
    <xf numFmtId="0" fontId="3" fillId="7" borderId="9" xfId="0" applyFont="1" applyFill="1" applyBorder="1" applyAlignment="1" applyProtection="1">
      <alignment horizontal="center" vertical="center" wrapText="1"/>
      <protection hidden="1"/>
    </xf>
    <xf numFmtId="0" fontId="3" fillId="3" borderId="9" xfId="0" applyFont="1" applyFill="1" applyBorder="1" applyAlignment="1" applyProtection="1">
      <alignment horizontal="center" vertical="center" wrapText="1"/>
      <protection locked="0"/>
    </xf>
    <xf numFmtId="0" fontId="3" fillId="3" borderId="24"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readingOrder="2"/>
      <protection hidden="1"/>
    </xf>
    <xf numFmtId="0" fontId="3" fillId="2" borderId="28" xfId="0" applyFont="1" applyFill="1" applyBorder="1" applyAlignment="1" applyProtection="1">
      <alignment horizontal="center" readingOrder="2"/>
      <protection hidden="1"/>
    </xf>
    <xf numFmtId="0" fontId="3" fillId="2" borderId="22" xfId="0" applyFont="1" applyFill="1" applyBorder="1" applyAlignment="1" applyProtection="1">
      <alignment horizontal="center" readingOrder="2"/>
      <protection hidden="1"/>
    </xf>
    <xf numFmtId="0" fontId="3" fillId="2" borderId="30" xfId="0" applyFont="1" applyFill="1" applyBorder="1" applyAlignment="1" applyProtection="1">
      <alignment horizontal="center" readingOrder="2"/>
      <protection hidden="1"/>
    </xf>
    <xf numFmtId="0" fontId="3" fillId="2" borderId="4" xfId="0" applyFont="1" applyFill="1" applyBorder="1" applyAlignment="1" applyProtection="1">
      <alignment horizontal="center" readingOrder="2"/>
      <protection hidden="1"/>
    </xf>
    <xf numFmtId="0" fontId="3" fillId="2" borderId="29" xfId="0" applyFont="1" applyFill="1" applyBorder="1" applyAlignment="1" applyProtection="1">
      <alignment horizontal="center" readingOrder="2"/>
      <protection hidden="1"/>
    </xf>
    <xf numFmtId="0" fontId="3" fillId="2" borderId="18" xfId="0" applyFont="1" applyFill="1" applyBorder="1" applyAlignment="1" applyProtection="1">
      <alignment horizontal="center" vertical="center" wrapText="1"/>
      <protection hidden="1"/>
    </xf>
    <xf numFmtId="0" fontId="3" fillId="2" borderId="13" xfId="0" applyFont="1" applyFill="1" applyBorder="1" applyAlignment="1" applyProtection="1">
      <alignment horizontal="center" vertical="center" wrapText="1"/>
      <protection hidden="1"/>
    </xf>
    <xf numFmtId="49" fontId="3" fillId="3" borderId="6" xfId="0" applyNumberFormat="1" applyFont="1" applyFill="1" applyBorder="1" applyAlignment="1" applyProtection="1">
      <alignment horizontal="center" vertical="center" wrapText="1"/>
      <protection hidden="1"/>
    </xf>
    <xf numFmtId="49" fontId="3" fillId="3" borderId="5" xfId="0" applyNumberFormat="1" applyFont="1" applyFill="1" applyBorder="1" applyAlignment="1" applyProtection="1">
      <alignment horizontal="center" vertical="center" wrapText="1"/>
      <protection hidden="1"/>
    </xf>
    <xf numFmtId="49" fontId="3" fillId="3" borderId="3" xfId="0" applyNumberFormat="1" applyFont="1" applyFill="1" applyBorder="1" applyAlignment="1" applyProtection="1">
      <alignment horizontal="center" vertical="center" wrapText="1"/>
      <protection hidden="1"/>
    </xf>
    <xf numFmtId="0" fontId="4" fillId="6" borderId="3" xfId="0" applyFont="1" applyFill="1" applyBorder="1" applyAlignment="1" applyProtection="1">
      <alignment horizontal="center"/>
      <protection hidden="1"/>
    </xf>
    <xf numFmtId="0" fontId="4" fillId="6" borderId="6" xfId="0" applyFont="1" applyFill="1" applyBorder="1" applyAlignment="1" applyProtection="1">
      <alignment horizontal="center"/>
      <protection hidden="1"/>
    </xf>
    <xf numFmtId="0" fontId="4" fillId="6" borderId="5" xfId="0" applyFont="1" applyFill="1" applyBorder="1" applyAlignment="1" applyProtection="1">
      <alignment horizontal="center"/>
      <protection hidden="1"/>
    </xf>
    <xf numFmtId="0" fontId="7" fillId="4" borderId="42" xfId="0" applyFont="1" applyFill="1" applyBorder="1" applyAlignment="1" applyProtection="1">
      <alignment horizontal="center" vertical="center"/>
      <protection hidden="1"/>
    </xf>
    <xf numFmtId="0" fontId="7" fillId="4" borderId="55" xfId="0" applyFont="1" applyFill="1" applyBorder="1" applyAlignment="1" applyProtection="1">
      <alignment horizontal="center" vertical="center"/>
      <protection hidden="1"/>
    </xf>
    <xf numFmtId="0" fontId="3" fillId="0" borderId="7" xfId="0" applyFont="1" applyBorder="1" applyAlignment="1" applyProtection="1">
      <alignment horizontal="center" vertical="center"/>
      <protection hidden="1"/>
    </xf>
    <xf numFmtId="0" fontId="5" fillId="11" borderId="46" xfId="0" applyFont="1" applyFill="1" applyBorder="1" applyAlignment="1" applyProtection="1">
      <alignment horizontal="center" vertical="center" wrapText="1" readingOrder="2"/>
      <protection hidden="1"/>
    </xf>
    <xf numFmtId="0" fontId="5" fillId="11" borderId="43" xfId="0" applyNumberFormat="1" applyFont="1" applyFill="1" applyBorder="1" applyAlignment="1" applyProtection="1">
      <alignment horizontal="center" vertical="center" wrapText="1" readingOrder="2"/>
      <protection hidden="1"/>
    </xf>
    <xf numFmtId="2" fontId="7" fillId="14" borderId="4" xfId="0" applyNumberFormat="1" applyFont="1" applyFill="1" applyBorder="1" applyAlignment="1" applyProtection="1">
      <alignment horizontal="center" vertical="center" wrapText="1" readingOrder="2"/>
      <protection hidden="1"/>
    </xf>
    <xf numFmtId="2" fontId="7" fillId="14" borderId="29" xfId="0" applyNumberFormat="1" applyFont="1" applyFill="1" applyBorder="1" applyAlignment="1" applyProtection="1">
      <alignment horizontal="center" vertical="center" wrapText="1" readingOrder="2"/>
      <protection hidden="1"/>
    </xf>
    <xf numFmtId="0" fontId="5" fillId="13" borderId="65" xfId="0" applyFont="1" applyFill="1" applyBorder="1" applyAlignment="1" applyProtection="1">
      <alignment horizontal="center" vertical="center" wrapText="1" readingOrder="2"/>
      <protection hidden="1"/>
    </xf>
    <xf numFmtId="0" fontId="5" fillId="13" borderId="4" xfId="0" applyFont="1" applyFill="1" applyBorder="1" applyAlignment="1" applyProtection="1">
      <alignment horizontal="center" vertical="center" wrapText="1" readingOrder="2"/>
      <protection hidden="1"/>
    </xf>
    <xf numFmtId="0" fontId="5" fillId="13" borderId="60" xfId="0" applyFont="1" applyFill="1" applyBorder="1" applyAlignment="1" applyProtection="1">
      <alignment horizontal="center" vertical="center" wrapText="1" readingOrder="2"/>
      <protection hidden="1"/>
    </xf>
    <xf numFmtId="0" fontId="5" fillId="11" borderId="43" xfId="0" applyFont="1" applyFill="1" applyBorder="1" applyAlignment="1" applyProtection="1">
      <alignment horizontal="center" vertical="center" wrapText="1" readingOrder="2"/>
      <protection hidden="1"/>
    </xf>
    <xf numFmtId="0" fontId="5" fillId="11" borderId="47" xfId="0" applyFont="1" applyFill="1" applyBorder="1" applyAlignment="1" applyProtection="1">
      <alignment horizontal="center" vertical="center" wrapText="1" readingOrder="2"/>
      <protection hidden="1"/>
    </xf>
    <xf numFmtId="1" fontId="7" fillId="14" borderId="4" xfId="2" applyNumberFormat="1" applyFont="1" applyFill="1" applyBorder="1" applyAlignment="1" applyProtection="1">
      <alignment horizontal="center" vertical="center" wrapText="1" readingOrder="2"/>
      <protection hidden="1"/>
    </xf>
    <xf numFmtId="1" fontId="7" fillId="14" borderId="24" xfId="2" applyNumberFormat="1" applyFont="1" applyFill="1" applyBorder="1" applyAlignment="1" applyProtection="1">
      <alignment horizontal="center" vertical="center" wrapText="1" readingOrder="2"/>
      <protection hidden="1"/>
    </xf>
    <xf numFmtId="1" fontId="7" fillId="14" borderId="29" xfId="2" applyNumberFormat="1" applyFont="1" applyFill="1" applyBorder="1" applyAlignment="1" applyProtection="1">
      <alignment horizontal="center" vertical="center" wrapText="1" readingOrder="2"/>
      <protection hidden="1"/>
    </xf>
    <xf numFmtId="0" fontId="5" fillId="15" borderId="8" xfId="0" applyFont="1" applyFill="1" applyBorder="1" applyAlignment="1" applyProtection="1">
      <alignment horizontal="center" vertical="center" wrapText="1" readingOrder="2"/>
      <protection hidden="1"/>
    </xf>
    <xf numFmtId="0" fontId="5" fillId="15" borderId="9" xfId="0" applyFont="1" applyFill="1" applyBorder="1" applyAlignment="1" applyProtection="1">
      <alignment horizontal="center" vertical="center" wrapText="1" readingOrder="2"/>
      <protection hidden="1"/>
    </xf>
    <xf numFmtId="0" fontId="5" fillId="15" borderId="23" xfId="0" applyFont="1" applyFill="1" applyBorder="1" applyAlignment="1" applyProtection="1">
      <alignment horizontal="center" vertical="center" wrapText="1" readingOrder="2"/>
      <protection hidden="1"/>
    </xf>
    <xf numFmtId="0" fontId="5" fillId="11" borderId="36" xfId="0" applyFont="1" applyFill="1" applyBorder="1" applyAlignment="1" applyProtection="1">
      <alignment horizontal="center" vertical="center" wrapText="1" readingOrder="2"/>
      <protection hidden="1"/>
    </xf>
    <xf numFmtId="0" fontId="5" fillId="11" borderId="53" xfId="0" applyFont="1" applyFill="1" applyBorder="1" applyAlignment="1" applyProtection="1">
      <alignment horizontal="center" vertical="center" wrapText="1" readingOrder="2"/>
      <protection hidden="1"/>
    </xf>
    <xf numFmtId="0" fontId="5" fillId="11" borderId="54" xfId="0" applyFont="1" applyFill="1" applyBorder="1" applyAlignment="1" applyProtection="1">
      <alignment horizontal="center" vertical="center" wrapText="1" readingOrder="2"/>
      <protection hidden="1"/>
    </xf>
    <xf numFmtId="0" fontId="3" fillId="20" borderId="8" xfId="0" applyFont="1" applyFill="1" applyBorder="1" applyAlignment="1" applyProtection="1">
      <alignment horizontal="center" vertical="center" readingOrder="2"/>
      <protection hidden="1"/>
    </xf>
    <xf numFmtId="0" fontId="3" fillId="20" borderId="23" xfId="0" applyFont="1" applyFill="1" applyBorder="1" applyAlignment="1" applyProtection="1">
      <alignment horizontal="center" vertical="center" readingOrder="2"/>
      <protection hidden="1"/>
    </xf>
    <xf numFmtId="0" fontId="4" fillId="23" borderId="21" xfId="0" applyFont="1" applyFill="1" applyBorder="1" applyAlignment="1">
      <alignment horizontal="center" vertical="center" wrapText="1"/>
    </xf>
    <xf numFmtId="0" fontId="4" fillId="23" borderId="28" xfId="0" applyFont="1" applyFill="1" applyBorder="1" applyAlignment="1">
      <alignment horizontal="center" vertical="center" wrapText="1"/>
    </xf>
    <xf numFmtId="0" fontId="4" fillId="23" borderId="61" xfId="0" applyFont="1" applyFill="1" applyBorder="1" applyAlignment="1">
      <alignment horizontal="center" vertical="center" wrapText="1"/>
    </xf>
    <xf numFmtId="0" fontId="4" fillId="23" borderId="57" xfId="0" applyFont="1" applyFill="1" applyBorder="1" applyAlignment="1">
      <alignment horizontal="center" vertical="center" wrapText="1"/>
    </xf>
    <xf numFmtId="0" fontId="4" fillId="0" borderId="54" xfId="0" applyFont="1" applyBorder="1" applyAlignment="1">
      <alignment horizontal="center" vertical="center"/>
    </xf>
    <xf numFmtId="0" fontId="4" fillId="0" borderId="37" xfId="0" applyFont="1" applyBorder="1" applyAlignment="1">
      <alignment horizontal="center" vertical="center"/>
    </xf>
    <xf numFmtId="0" fontId="4" fillId="0" borderId="64" xfId="0" applyFont="1" applyBorder="1" applyAlignment="1">
      <alignment horizontal="center" vertical="center"/>
    </xf>
    <xf numFmtId="0" fontId="4" fillId="0" borderId="26" xfId="0" applyFont="1" applyBorder="1" applyAlignment="1">
      <alignment horizontal="center" vertical="center"/>
    </xf>
    <xf numFmtId="0" fontId="4" fillId="0" borderId="20" xfId="0" applyFont="1" applyBorder="1" applyAlignment="1">
      <alignment horizontal="center" vertical="center"/>
    </xf>
    <xf numFmtId="0" fontId="3" fillId="13" borderId="1" xfId="0" applyFont="1" applyFill="1" applyBorder="1" applyAlignment="1">
      <alignment horizontal="center" vertical="center" wrapText="1"/>
    </xf>
    <xf numFmtId="0" fontId="3" fillId="13" borderId="21" xfId="0" applyFont="1" applyFill="1" applyBorder="1" applyAlignment="1">
      <alignment horizontal="center" vertical="center" wrapText="1"/>
    </xf>
    <xf numFmtId="0" fontId="3" fillId="13" borderId="22" xfId="0" applyFont="1" applyFill="1" applyBorder="1" applyAlignment="1">
      <alignment horizontal="center" vertical="center" wrapText="1"/>
    </xf>
    <xf numFmtId="0" fontId="3" fillId="13" borderId="0" xfId="0" applyFont="1" applyFill="1" applyBorder="1" applyAlignment="1">
      <alignment horizontal="center" vertical="center" wrapText="1"/>
    </xf>
    <xf numFmtId="0" fontId="3" fillId="13" borderId="18" xfId="0" applyFont="1" applyFill="1" applyBorder="1" applyAlignment="1">
      <alignment horizontal="center" vertical="center" wrapText="1"/>
    </xf>
    <xf numFmtId="0" fontId="3" fillId="13" borderId="13" xfId="0" applyFont="1" applyFill="1" applyBorder="1" applyAlignment="1">
      <alignment horizontal="center" vertical="center" wrapText="1"/>
    </xf>
    <xf numFmtId="0" fontId="9" fillId="25" borderId="8" xfId="0" applyFont="1" applyFill="1" applyBorder="1" applyAlignment="1">
      <alignment horizontal="center" vertical="center" wrapText="1"/>
    </xf>
    <xf numFmtId="0" fontId="9" fillId="25" borderId="24" xfId="0" applyFont="1" applyFill="1" applyBorder="1" applyAlignment="1">
      <alignment horizontal="center" vertical="center" wrapText="1"/>
    </xf>
    <xf numFmtId="0" fontId="9" fillId="25" borderId="9" xfId="0" applyFont="1" applyFill="1" applyBorder="1" applyAlignment="1">
      <alignment horizontal="center" vertical="center" wrapText="1"/>
    </xf>
    <xf numFmtId="0" fontId="3" fillId="13" borderId="43" xfId="0" applyFont="1" applyFill="1" applyBorder="1" applyAlignment="1">
      <alignment horizontal="center" vertical="center" wrapText="1"/>
    </xf>
    <xf numFmtId="0" fontId="3" fillId="13" borderId="48" xfId="0" applyFont="1" applyFill="1" applyBorder="1" applyAlignment="1">
      <alignment horizontal="center" vertical="center" wrapText="1"/>
    </xf>
    <xf numFmtId="0" fontId="3" fillId="13" borderId="42" xfId="0" applyFont="1" applyFill="1" applyBorder="1" applyAlignment="1">
      <alignment horizontal="center" vertical="center" wrapText="1"/>
    </xf>
    <xf numFmtId="0" fontId="3" fillId="13" borderId="15"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3" fillId="13" borderId="6" xfId="0" applyFont="1" applyFill="1" applyBorder="1" applyAlignment="1">
      <alignment horizontal="center" vertical="center" wrapText="1"/>
    </xf>
    <xf numFmtId="0" fontId="3" fillId="13" borderId="5" xfId="0" applyFont="1" applyFill="1" applyBorder="1" applyAlignment="1">
      <alignment horizontal="center" vertical="center" wrapText="1"/>
    </xf>
    <xf numFmtId="0" fontId="4" fillId="0" borderId="35" xfId="0" applyFont="1" applyBorder="1" applyAlignment="1">
      <alignment horizontal="center" vertical="center"/>
    </xf>
    <xf numFmtId="0" fontId="4" fillId="23" borderId="1" xfId="0" applyFont="1" applyFill="1" applyBorder="1" applyAlignment="1">
      <alignment horizontal="center" vertical="center" wrapText="1"/>
    </xf>
    <xf numFmtId="0" fontId="4" fillId="23" borderId="11" xfId="0" applyFont="1" applyFill="1" applyBorder="1" applyAlignment="1">
      <alignment horizontal="center" vertical="center" wrapText="1"/>
    </xf>
    <xf numFmtId="0" fontId="11" fillId="0" borderId="1" xfId="0" applyFont="1" applyFill="1" applyBorder="1" applyAlignment="1">
      <alignment horizontal="center" vertical="center" wrapText="1" readingOrder="2"/>
    </xf>
    <xf numFmtId="0" fontId="11" fillId="0" borderId="21" xfId="0" applyFont="1" applyFill="1" applyBorder="1" applyAlignment="1">
      <alignment horizontal="center" vertical="center" wrapText="1" readingOrder="2"/>
    </xf>
    <xf numFmtId="0" fontId="11" fillId="0" borderId="22" xfId="0" applyFont="1" applyFill="1" applyBorder="1" applyAlignment="1">
      <alignment horizontal="center" vertical="center" wrapText="1" readingOrder="2"/>
    </xf>
    <xf numFmtId="0" fontId="11" fillId="0" borderId="0" xfId="0" applyFont="1" applyFill="1" applyBorder="1" applyAlignment="1">
      <alignment horizontal="center" vertical="center" wrapText="1" readingOrder="2"/>
    </xf>
    <xf numFmtId="0" fontId="11" fillId="0" borderId="4" xfId="0" applyFont="1" applyFill="1" applyBorder="1" applyAlignment="1">
      <alignment horizontal="center" vertical="center" wrapText="1" readingOrder="2"/>
    </xf>
    <xf numFmtId="0" fontId="11" fillId="0" borderId="24" xfId="0" applyFont="1" applyFill="1" applyBorder="1" applyAlignment="1">
      <alignment horizontal="center" vertical="center" wrapText="1" readingOrder="2"/>
    </xf>
    <xf numFmtId="0" fontId="11" fillId="20" borderId="1" xfId="0" applyFont="1" applyFill="1" applyBorder="1" applyAlignment="1" applyProtection="1">
      <alignment horizontal="center" vertical="center" wrapText="1" readingOrder="2"/>
      <protection hidden="1"/>
    </xf>
    <xf numFmtId="0" fontId="11" fillId="20" borderId="28" xfId="0" applyFont="1" applyFill="1" applyBorder="1" applyAlignment="1" applyProtection="1">
      <alignment horizontal="center" vertical="center" wrapText="1" readingOrder="2"/>
      <protection hidden="1"/>
    </xf>
    <xf numFmtId="0" fontId="11" fillId="20" borderId="53" xfId="0" applyFont="1" applyFill="1" applyBorder="1" applyAlignment="1" applyProtection="1">
      <alignment horizontal="center" vertical="center" wrapText="1" readingOrder="2"/>
      <protection hidden="1"/>
    </xf>
    <xf numFmtId="0" fontId="11" fillId="20" borderId="34" xfId="0" applyFont="1" applyFill="1" applyBorder="1" applyAlignment="1" applyProtection="1">
      <alignment horizontal="center" vertical="center" wrapText="1" readingOrder="2"/>
      <protection hidden="1"/>
    </xf>
    <xf numFmtId="0" fontId="11" fillId="11" borderId="3" xfId="0" applyFont="1" applyFill="1" applyBorder="1" applyAlignment="1">
      <alignment horizontal="center" vertical="center" wrapText="1"/>
    </xf>
    <xf numFmtId="0" fontId="11" fillId="11" borderId="6" xfId="0" applyFont="1" applyFill="1" applyBorder="1" applyAlignment="1">
      <alignment horizontal="center" vertical="center" wrapText="1"/>
    </xf>
    <xf numFmtId="0" fontId="11" fillId="11" borderId="5" xfId="0" applyFont="1" applyFill="1" applyBorder="1" applyAlignment="1">
      <alignment horizontal="center" vertical="center" wrapText="1"/>
    </xf>
    <xf numFmtId="0" fontId="11" fillId="11" borderId="1" xfId="0" applyFont="1" applyFill="1" applyBorder="1" applyAlignment="1" applyProtection="1">
      <alignment horizontal="center" vertical="center" wrapText="1"/>
      <protection hidden="1"/>
    </xf>
    <xf numFmtId="0" fontId="11" fillId="11" borderId="22" xfId="0" applyFont="1" applyFill="1" applyBorder="1" applyAlignment="1" applyProtection="1">
      <alignment horizontal="center" vertical="center" wrapText="1"/>
      <protection hidden="1"/>
    </xf>
    <xf numFmtId="0" fontId="11" fillId="11" borderId="4" xfId="0" applyFont="1" applyFill="1" applyBorder="1" applyAlignment="1" applyProtection="1">
      <alignment horizontal="center" vertical="center" wrapText="1"/>
      <protection hidden="1"/>
    </xf>
    <xf numFmtId="0" fontId="11" fillId="13" borderId="3" xfId="0" applyFont="1" applyFill="1" applyBorder="1" applyAlignment="1">
      <alignment horizontal="center" vertical="center" wrapText="1"/>
    </xf>
    <xf numFmtId="0" fontId="11" fillId="13" borderId="6" xfId="0" applyFont="1" applyFill="1" applyBorder="1" applyAlignment="1">
      <alignment horizontal="center" vertical="center" wrapText="1"/>
    </xf>
    <xf numFmtId="0" fontId="11" fillId="13" borderId="5" xfId="0" applyFont="1" applyFill="1" applyBorder="1" applyAlignment="1">
      <alignment horizontal="center" vertical="center" wrapText="1"/>
    </xf>
    <xf numFmtId="2" fontId="15" fillId="15" borderId="35" xfId="0" applyNumberFormat="1" applyFont="1" applyFill="1" applyBorder="1" applyAlignment="1">
      <alignment horizontal="center"/>
    </xf>
    <xf numFmtId="2" fontId="15" fillId="15" borderId="20" xfId="0" applyNumberFormat="1" applyFont="1" applyFill="1" applyBorder="1" applyAlignment="1">
      <alignment horizontal="center"/>
    </xf>
    <xf numFmtId="9" fontId="16" fillId="10" borderId="3" xfId="2" applyFont="1" applyFill="1" applyBorder="1" applyAlignment="1" applyProtection="1">
      <alignment horizontal="center" vertical="center" wrapText="1" readingOrder="2"/>
      <protection hidden="1"/>
    </xf>
    <xf numFmtId="9" fontId="16" fillId="10" borderId="5" xfId="2" applyFont="1" applyFill="1" applyBorder="1" applyAlignment="1" applyProtection="1">
      <alignment horizontal="center" vertical="center" wrapText="1" readingOrder="2"/>
      <protection hidden="1"/>
    </xf>
    <xf numFmtId="0" fontId="3" fillId="20" borderId="8" xfId="0" applyFont="1" applyFill="1" applyBorder="1" applyAlignment="1" applyProtection="1">
      <alignment horizontal="center" vertical="center" wrapText="1" readingOrder="2"/>
      <protection hidden="1"/>
    </xf>
    <xf numFmtId="0" fontId="3" fillId="20" borderId="23" xfId="0" applyFont="1" applyFill="1" applyBorder="1" applyAlignment="1" applyProtection="1">
      <alignment horizontal="center" vertical="center" wrapText="1" readingOrder="2"/>
      <protection hidden="1"/>
    </xf>
    <xf numFmtId="0" fontId="3" fillId="20" borderId="1" xfId="0" applyFont="1" applyFill="1" applyBorder="1" applyAlignment="1" applyProtection="1">
      <alignment horizontal="center" vertical="center" wrapText="1" readingOrder="2"/>
      <protection hidden="1"/>
    </xf>
    <xf numFmtId="0" fontId="3" fillId="20" borderId="21" xfId="0" applyFont="1" applyFill="1" applyBorder="1" applyAlignment="1" applyProtection="1">
      <alignment horizontal="center" vertical="center" wrapText="1" readingOrder="2"/>
      <protection hidden="1"/>
    </xf>
    <xf numFmtId="0" fontId="3" fillId="20" borderId="28" xfId="0" applyFont="1" applyFill="1" applyBorder="1" applyAlignment="1" applyProtection="1">
      <alignment horizontal="center" vertical="center" wrapText="1" readingOrder="2"/>
      <protection hidden="1"/>
    </xf>
    <xf numFmtId="0" fontId="3" fillId="7" borderId="24" xfId="0" applyFont="1" applyFill="1" applyBorder="1" applyAlignment="1">
      <alignment horizontal="center"/>
    </xf>
    <xf numFmtId="0" fontId="3" fillId="7" borderId="29" xfId="0" applyFont="1" applyFill="1" applyBorder="1" applyAlignment="1">
      <alignment horizontal="center"/>
    </xf>
    <xf numFmtId="0" fontId="4" fillId="23" borderId="53" xfId="0" applyFont="1" applyFill="1" applyBorder="1" applyAlignment="1">
      <alignment horizontal="center"/>
    </xf>
    <xf numFmtId="0" fontId="4" fillId="23" borderId="34" xfId="0" applyFont="1" applyFill="1" applyBorder="1" applyAlignment="1">
      <alignment horizontal="center"/>
    </xf>
    <xf numFmtId="0" fontId="4" fillId="23" borderId="35" xfId="0" applyFont="1" applyFill="1" applyBorder="1" applyAlignment="1">
      <alignment horizontal="center"/>
    </xf>
    <xf numFmtId="0" fontId="4" fillId="23" borderId="20" xfId="0" applyFont="1" applyFill="1" applyBorder="1" applyAlignment="1">
      <alignment horizontal="center"/>
    </xf>
    <xf numFmtId="0" fontId="4" fillId="23" borderId="42" xfId="0" applyFont="1" applyFill="1" applyBorder="1" applyAlignment="1">
      <alignment horizontal="center"/>
    </xf>
    <xf numFmtId="0" fontId="4" fillId="23" borderId="36" xfId="0" applyFont="1" applyFill="1" applyBorder="1" applyAlignment="1">
      <alignment horizontal="center"/>
    </xf>
    <xf numFmtId="0" fontId="4" fillId="23" borderId="33" xfId="0" applyFont="1" applyFill="1" applyBorder="1" applyAlignment="1">
      <alignment horizontal="center"/>
    </xf>
    <xf numFmtId="0" fontId="4" fillId="23" borderId="46" xfId="0" applyFont="1" applyFill="1" applyBorder="1" applyAlignment="1">
      <alignment horizontal="center"/>
    </xf>
    <xf numFmtId="0" fontId="4" fillId="23" borderId="39" xfId="0" applyFont="1" applyFill="1" applyBorder="1" applyAlignment="1">
      <alignment horizontal="center"/>
    </xf>
    <xf numFmtId="0" fontId="3" fillId="20" borderId="9" xfId="0" applyFont="1" applyFill="1" applyBorder="1" applyAlignment="1" applyProtection="1">
      <alignment horizontal="center" vertical="center" wrapText="1" readingOrder="2"/>
      <protection hidden="1"/>
    </xf>
    <xf numFmtId="0" fontId="4" fillId="23" borderId="63" xfId="0" applyFont="1" applyFill="1" applyBorder="1" applyAlignment="1">
      <alignment horizontal="center"/>
    </xf>
    <xf numFmtId="0" fontId="3" fillId="13" borderId="2" xfId="0" applyFont="1" applyFill="1" applyBorder="1" applyAlignment="1">
      <alignment horizontal="center" vertical="center" wrapText="1"/>
    </xf>
    <xf numFmtId="0" fontId="3" fillId="13" borderId="25" xfId="0" applyFont="1" applyFill="1" applyBorder="1" applyAlignment="1">
      <alignment horizontal="center" vertical="center" wrapText="1"/>
    </xf>
    <xf numFmtId="0" fontId="3" fillId="13" borderId="19" xfId="0" applyFont="1" applyFill="1" applyBorder="1" applyAlignment="1">
      <alignment horizontal="center" vertical="center" wrapText="1"/>
    </xf>
    <xf numFmtId="0" fontId="3" fillId="13" borderId="12" xfId="0" applyFont="1" applyFill="1" applyBorder="1" applyAlignment="1">
      <alignment horizontal="center" vertical="center" wrapText="1"/>
    </xf>
    <xf numFmtId="0" fontId="3" fillId="13" borderId="27" xfId="0" applyFont="1" applyFill="1" applyBorder="1" applyAlignment="1">
      <alignment horizontal="center" vertical="center" wrapText="1"/>
    </xf>
    <xf numFmtId="0" fontId="3" fillId="13" borderId="14"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3" fillId="13" borderId="26" xfId="0" applyFont="1" applyFill="1" applyBorder="1" applyAlignment="1">
      <alignment horizontal="center" vertical="center" wrapText="1"/>
    </xf>
    <xf numFmtId="0" fontId="3" fillId="13" borderId="20" xfId="0" applyFont="1" applyFill="1" applyBorder="1" applyAlignment="1">
      <alignment horizontal="center" vertical="center" wrapText="1"/>
    </xf>
    <xf numFmtId="0" fontId="3" fillId="20" borderId="36" xfId="0" applyFont="1" applyFill="1" applyBorder="1" applyAlignment="1">
      <alignment horizontal="center" vertical="center" wrapText="1"/>
    </xf>
    <xf numFmtId="0" fontId="3" fillId="20" borderId="46" xfId="0" applyFont="1" applyFill="1" applyBorder="1" applyAlignment="1">
      <alignment horizontal="center" vertical="center" wrapText="1"/>
    </xf>
    <xf numFmtId="0" fontId="3" fillId="20" borderId="33" xfId="0" applyFont="1" applyFill="1" applyBorder="1" applyAlignment="1">
      <alignment horizontal="center" vertical="center" wrapText="1"/>
    </xf>
    <xf numFmtId="0" fontId="3" fillId="20" borderId="54" xfId="0" applyFont="1" applyFill="1" applyBorder="1" applyAlignment="1">
      <alignment horizontal="center" vertical="center" wrapText="1"/>
    </xf>
    <xf numFmtId="0" fontId="3" fillId="20" borderId="47" xfId="0" applyFont="1" applyFill="1" applyBorder="1" applyAlignment="1">
      <alignment horizontal="center" vertical="center" wrapText="1"/>
    </xf>
    <xf numFmtId="0" fontId="3" fillId="20" borderId="45" xfId="0" applyFont="1" applyFill="1" applyBorder="1" applyAlignment="1">
      <alignment horizontal="center" vertical="center" wrapText="1"/>
    </xf>
    <xf numFmtId="164" fontId="17" fillId="20" borderId="31" xfId="0" applyNumberFormat="1" applyFont="1" applyFill="1" applyBorder="1" applyAlignment="1">
      <alignment horizontal="center" vertical="center"/>
    </xf>
    <xf numFmtId="164" fontId="17" fillId="20" borderId="58" xfId="0" applyNumberFormat="1" applyFont="1" applyFill="1" applyBorder="1" applyAlignment="1">
      <alignment horizontal="center" vertical="center"/>
    </xf>
    <xf numFmtId="0" fontId="4" fillId="23" borderId="43" xfId="0" applyFont="1" applyFill="1" applyBorder="1" applyAlignment="1">
      <alignment horizontal="center"/>
    </xf>
    <xf numFmtId="0" fontId="4" fillId="23" borderId="48" xfId="0" applyFont="1" applyFill="1" applyBorder="1" applyAlignment="1">
      <alignment horizontal="center"/>
    </xf>
    <xf numFmtId="0" fontId="4" fillId="23" borderId="26" xfId="0" applyFont="1" applyFill="1" applyBorder="1" applyAlignment="1">
      <alignment horizontal="center"/>
    </xf>
    <xf numFmtId="0" fontId="4" fillId="23" borderId="40" xfId="0" applyFont="1" applyFill="1" applyBorder="1" applyAlignment="1">
      <alignment horizontal="center"/>
    </xf>
    <xf numFmtId="0" fontId="3" fillId="11" borderId="2" xfId="0" applyFont="1" applyFill="1" applyBorder="1" applyAlignment="1">
      <alignment horizontal="center" wrapText="1"/>
    </xf>
    <xf numFmtId="0" fontId="3" fillId="11" borderId="25" xfId="0" applyFont="1" applyFill="1" applyBorder="1" applyAlignment="1">
      <alignment horizontal="center" wrapText="1"/>
    </xf>
    <xf numFmtId="0" fontId="3" fillId="11" borderId="19" xfId="0" applyFont="1" applyFill="1" applyBorder="1" applyAlignment="1">
      <alignment horizontal="center" wrapText="1"/>
    </xf>
    <xf numFmtId="0" fontId="3" fillId="11" borderId="37" xfId="0" applyFont="1" applyFill="1" applyBorder="1" applyAlignment="1">
      <alignment horizontal="center" vertical="center" wrapText="1"/>
    </xf>
    <xf numFmtId="0" fontId="3" fillId="11" borderId="53" xfId="0" applyFont="1" applyFill="1" applyBorder="1" applyAlignment="1">
      <alignment horizontal="center" vertical="center" wrapText="1"/>
    </xf>
    <xf numFmtId="0" fontId="3" fillId="0" borderId="8" xfId="0" applyFont="1" applyBorder="1" applyAlignment="1">
      <alignment horizontal="center"/>
    </xf>
    <xf numFmtId="0" fontId="3" fillId="0" borderId="9" xfId="0" applyFont="1" applyBorder="1" applyAlignment="1">
      <alignment horizontal="center"/>
    </xf>
    <xf numFmtId="0" fontId="3" fillId="16" borderId="35" xfId="0" applyFont="1" applyFill="1" applyBorder="1" applyAlignment="1" applyProtection="1">
      <alignment horizontal="center" vertical="center"/>
      <protection hidden="1"/>
    </xf>
    <xf numFmtId="0" fontId="3" fillId="16" borderId="26" xfId="0" applyFont="1" applyFill="1" applyBorder="1" applyAlignment="1" applyProtection="1">
      <alignment horizontal="center" vertical="center"/>
      <protection hidden="1"/>
    </xf>
    <xf numFmtId="0" fontId="4" fillId="21" borderId="8" xfId="0" applyFont="1" applyFill="1" applyBorder="1" applyAlignment="1" applyProtection="1">
      <alignment horizontal="center"/>
      <protection hidden="1"/>
    </xf>
    <xf numFmtId="0" fontId="4" fillId="21" borderId="9" xfId="0" applyFont="1" applyFill="1" applyBorder="1" applyAlignment="1" applyProtection="1">
      <alignment horizontal="center"/>
      <protection hidden="1"/>
    </xf>
    <xf numFmtId="0" fontId="3" fillId="3" borderId="32" xfId="0" applyFont="1" applyFill="1" applyBorder="1" applyAlignment="1">
      <alignment horizontal="center" wrapText="1"/>
    </xf>
    <xf numFmtId="0" fontId="3" fillId="3" borderId="44" xfId="0" applyFont="1" applyFill="1" applyBorder="1" applyAlignment="1">
      <alignment horizontal="center" wrapText="1"/>
    </xf>
    <xf numFmtId="0" fontId="3" fillId="3" borderId="50" xfId="0" applyFont="1" applyFill="1" applyBorder="1" applyAlignment="1">
      <alignment horizontal="center" wrapText="1"/>
    </xf>
    <xf numFmtId="0" fontId="3" fillId="11" borderId="55" xfId="0" applyFont="1" applyFill="1" applyBorder="1" applyAlignment="1">
      <alignment horizontal="center" vertical="center" wrapText="1"/>
    </xf>
    <xf numFmtId="0" fontId="3" fillId="11" borderId="43" xfId="0" applyFont="1" applyFill="1" applyBorder="1" applyAlignment="1">
      <alignment horizontal="center" vertical="center" wrapText="1"/>
    </xf>
    <xf numFmtId="0" fontId="3" fillId="11" borderId="38" xfId="0" applyFont="1" applyFill="1" applyBorder="1" applyAlignment="1">
      <alignment horizontal="center" vertical="center" wrapText="1"/>
    </xf>
    <xf numFmtId="0" fontId="3" fillId="11" borderId="48" xfId="0" applyFont="1" applyFill="1" applyBorder="1" applyAlignment="1">
      <alignment horizontal="center" vertical="center" wrapText="1"/>
    </xf>
  </cellXfs>
  <cellStyles count="4">
    <cellStyle name="Currency" xfId="3" builtinId="4"/>
    <cellStyle name="Hyperlink" xfId="1" builtinId="8"/>
    <cellStyle name="Normal" xfId="0" builtinId="0"/>
    <cellStyle name="Percent" xfId="2" builtinId="5"/>
  </cellStyles>
  <dxfs count="79">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6" tint="0.39994506668294322"/>
        </patternFill>
      </fill>
    </dxf>
    <dxf>
      <fill>
        <patternFill>
          <bgColor theme="5" tint="0.3999450666829432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77"/>
  <sheetViews>
    <sheetView rightToLeft="1" tabSelected="1" view="pageBreakPreview" zoomScale="90" zoomScaleNormal="90" zoomScaleSheetLayoutView="90" workbookViewId="0">
      <pane xSplit="3" ySplit="10" topLeftCell="D11" activePane="bottomRight" state="frozen"/>
      <selection pane="topRight" activeCell="D1" sqref="D1"/>
      <selection pane="bottomLeft" activeCell="A10" sqref="A10"/>
      <selection pane="bottomRight" activeCell="D49" sqref="D49"/>
    </sheetView>
  </sheetViews>
  <sheetFormatPr defaultColWidth="9" defaultRowHeight="15.5" x14ac:dyDescent="0.35"/>
  <cols>
    <col min="1" max="1" width="1.33203125" style="1" customWidth="1"/>
    <col min="2" max="2" width="13.25" style="1" customWidth="1"/>
    <col min="3" max="3" width="10" style="1" customWidth="1"/>
    <col min="4" max="4" width="82.75" style="1" customWidth="1"/>
    <col min="5" max="5" width="22.5" style="1" customWidth="1"/>
    <col min="6" max="6" width="22.58203125" style="1" customWidth="1"/>
    <col min="7" max="7" width="24.33203125" style="1" customWidth="1"/>
    <col min="8" max="8" width="24" style="1" customWidth="1"/>
    <col min="9" max="16384" width="9" style="1"/>
  </cols>
  <sheetData>
    <row r="1" spans="2:8" ht="29.25" customHeight="1" x14ac:dyDescent="0.25">
      <c r="D1"/>
      <c r="E1"/>
      <c r="F1"/>
      <c r="G1"/>
      <c r="H1"/>
    </row>
    <row r="2" spans="2:8" ht="29.25" customHeight="1" thickBot="1" x14ac:dyDescent="0.3">
      <c r="D2"/>
      <c r="E2"/>
      <c r="F2"/>
      <c r="G2"/>
      <c r="H2"/>
    </row>
    <row r="3" spans="2:8" ht="18.75" customHeight="1" x14ac:dyDescent="0.35">
      <c r="B3" s="180"/>
      <c r="C3" s="181"/>
      <c r="D3" s="186" t="s">
        <v>18</v>
      </c>
      <c r="E3" s="175">
        <v>1</v>
      </c>
      <c r="F3" s="175">
        <v>2</v>
      </c>
      <c r="G3" s="175">
        <v>3</v>
      </c>
      <c r="H3" s="175">
        <v>4</v>
      </c>
    </row>
    <row r="4" spans="2:8" ht="15" customHeight="1" x14ac:dyDescent="0.35">
      <c r="B4" s="182"/>
      <c r="C4" s="183"/>
      <c r="D4" s="187"/>
      <c r="E4" s="176"/>
      <c r="F4" s="176"/>
      <c r="G4" s="176"/>
      <c r="H4" s="176"/>
    </row>
    <row r="5" spans="2:8" x14ac:dyDescent="0.35">
      <c r="B5" s="182"/>
      <c r="C5" s="183"/>
      <c r="D5" s="48" t="s">
        <v>0</v>
      </c>
      <c r="E5" s="18"/>
      <c r="F5" s="18"/>
      <c r="G5" s="18"/>
      <c r="H5" s="18"/>
    </row>
    <row r="6" spans="2:8" x14ac:dyDescent="0.35">
      <c r="B6" s="182"/>
      <c r="C6" s="183"/>
      <c r="D6" s="48" t="s">
        <v>48</v>
      </c>
      <c r="E6" s="18"/>
      <c r="F6" s="18"/>
      <c r="G6" s="18"/>
      <c r="H6" s="18"/>
    </row>
    <row r="7" spans="2:8" x14ac:dyDescent="0.35">
      <c r="B7" s="182"/>
      <c r="C7" s="183"/>
      <c r="D7" s="48" t="s">
        <v>1</v>
      </c>
      <c r="E7" s="19"/>
      <c r="F7" s="19"/>
      <c r="G7" s="19"/>
      <c r="H7" s="19"/>
    </row>
    <row r="8" spans="2:8" ht="16" thickBot="1" x14ac:dyDescent="0.4">
      <c r="B8" s="184"/>
      <c r="C8" s="185"/>
      <c r="D8" s="48" t="s">
        <v>2</v>
      </c>
      <c r="E8" s="20"/>
      <c r="F8" s="20"/>
      <c r="G8" s="20"/>
      <c r="H8" s="20"/>
    </row>
    <row r="9" spans="2:8" ht="16" thickBot="1" x14ac:dyDescent="0.4">
      <c r="B9" s="81" t="s">
        <v>7</v>
      </c>
      <c r="C9" s="70" t="s">
        <v>3</v>
      </c>
      <c r="D9" s="71" t="s">
        <v>49</v>
      </c>
      <c r="E9" s="45"/>
      <c r="F9" s="45"/>
      <c r="G9" s="45"/>
      <c r="H9" s="45"/>
    </row>
    <row r="10" spans="2:8" ht="16" thickBot="1" x14ac:dyDescent="0.4">
      <c r="B10" s="63"/>
      <c r="C10" s="84" t="s">
        <v>135</v>
      </c>
      <c r="D10" s="85" t="s">
        <v>4</v>
      </c>
      <c r="E10" s="179"/>
      <c r="F10" s="179"/>
      <c r="G10" s="179"/>
      <c r="H10" s="179"/>
    </row>
    <row r="11" spans="2:8" ht="19.5" customHeight="1" x14ac:dyDescent="0.35">
      <c r="B11" s="188" t="s">
        <v>8</v>
      </c>
      <c r="C11" s="82" t="s">
        <v>136</v>
      </c>
      <c r="D11" s="83" t="s">
        <v>62</v>
      </c>
      <c r="E11" s="64"/>
      <c r="F11" s="21"/>
      <c r="G11" s="21"/>
      <c r="H11" s="21"/>
    </row>
    <row r="12" spans="2:8" ht="46.5" x14ac:dyDescent="0.35">
      <c r="B12" s="188"/>
      <c r="C12" s="82" t="s">
        <v>137</v>
      </c>
      <c r="D12" s="72" t="s">
        <v>17</v>
      </c>
      <c r="E12" s="64"/>
      <c r="F12" s="21"/>
      <c r="G12" s="21"/>
      <c r="H12" s="21"/>
    </row>
    <row r="13" spans="2:8" ht="46.5" x14ac:dyDescent="0.35">
      <c r="B13" s="188"/>
      <c r="C13" s="82" t="s">
        <v>138</v>
      </c>
      <c r="D13" s="72" t="s">
        <v>14</v>
      </c>
      <c r="E13" s="64"/>
      <c r="F13" s="21"/>
      <c r="G13" s="21"/>
      <c r="H13" s="21"/>
    </row>
    <row r="14" spans="2:8" ht="46.5" x14ac:dyDescent="0.35">
      <c r="B14" s="188"/>
      <c r="C14" s="82" t="s">
        <v>139</v>
      </c>
      <c r="D14" s="72" t="s">
        <v>143</v>
      </c>
      <c r="E14" s="64"/>
      <c r="F14" s="21"/>
      <c r="G14" s="21"/>
      <c r="H14" s="21"/>
    </row>
    <row r="15" spans="2:8" x14ac:dyDescent="0.35">
      <c r="B15" s="188"/>
      <c r="C15" s="82" t="s">
        <v>140</v>
      </c>
      <c r="D15" s="72" t="s">
        <v>69</v>
      </c>
      <c r="E15" s="64"/>
      <c r="F15" s="21"/>
      <c r="G15" s="21"/>
      <c r="H15" s="21"/>
    </row>
    <row r="16" spans="2:8" ht="39" customHeight="1" thickBot="1" x14ac:dyDescent="0.4">
      <c r="B16" s="188"/>
      <c r="C16" s="82" t="s">
        <v>141</v>
      </c>
      <c r="D16" s="86" t="s">
        <v>86</v>
      </c>
      <c r="E16" s="65"/>
      <c r="F16" s="42"/>
      <c r="G16" s="42"/>
      <c r="H16" s="42"/>
    </row>
    <row r="17" spans="2:8" ht="22.5" customHeight="1" thickBot="1" x14ac:dyDescent="0.4">
      <c r="B17" s="63"/>
      <c r="C17" s="84" t="s">
        <v>142</v>
      </c>
      <c r="D17" s="87" t="s">
        <v>5</v>
      </c>
      <c r="E17" s="178"/>
      <c r="F17" s="178"/>
      <c r="G17" s="178"/>
      <c r="H17" s="178"/>
    </row>
    <row r="18" spans="2:8" ht="47" thickBot="1" x14ac:dyDescent="0.4">
      <c r="B18" s="188" t="s">
        <v>20</v>
      </c>
      <c r="C18" s="90" t="s">
        <v>144</v>
      </c>
      <c r="D18" s="36" t="s">
        <v>87</v>
      </c>
      <c r="E18" s="66"/>
      <c r="F18" s="23"/>
      <c r="G18" s="23"/>
      <c r="H18" s="23"/>
    </row>
    <row r="19" spans="2:8" ht="16" thickBot="1" x14ac:dyDescent="0.4">
      <c r="B19" s="189"/>
      <c r="C19" s="90" t="s">
        <v>145</v>
      </c>
      <c r="D19" s="89" t="s">
        <v>148</v>
      </c>
      <c r="E19" s="66"/>
      <c r="F19" s="24"/>
      <c r="G19" s="24"/>
      <c r="H19" s="24"/>
    </row>
    <row r="20" spans="2:8" ht="78" thickBot="1" x14ac:dyDescent="0.4">
      <c r="B20" s="190" t="s">
        <v>23</v>
      </c>
      <c r="C20" s="88" t="s">
        <v>146</v>
      </c>
      <c r="D20" s="36" t="s">
        <v>149</v>
      </c>
      <c r="E20" s="67"/>
      <c r="F20" s="25"/>
      <c r="G20" s="25"/>
      <c r="H20" s="25"/>
    </row>
    <row r="21" spans="2:8" ht="31.5" thickBot="1" x14ac:dyDescent="0.4">
      <c r="B21" s="189"/>
      <c r="C21" s="88" t="s">
        <v>147</v>
      </c>
      <c r="D21" s="89" t="s">
        <v>88</v>
      </c>
      <c r="E21" s="66"/>
      <c r="F21" s="23"/>
      <c r="G21" s="23"/>
      <c r="H21" s="23"/>
    </row>
    <row r="22" spans="2:8" ht="16" thickBot="1" x14ac:dyDescent="0.4">
      <c r="B22" s="190" t="s">
        <v>29</v>
      </c>
      <c r="C22" s="88" t="s">
        <v>151</v>
      </c>
      <c r="D22" s="95" t="s">
        <v>91</v>
      </c>
      <c r="E22" s="146"/>
      <c r="F22" s="146"/>
      <c r="G22" s="146"/>
      <c r="H22" s="147"/>
    </row>
    <row r="23" spans="2:8" ht="93.5" thickBot="1" x14ac:dyDescent="0.4">
      <c r="B23" s="188"/>
      <c r="C23" s="88" t="s">
        <v>150</v>
      </c>
      <c r="D23" s="36" t="s">
        <v>154</v>
      </c>
      <c r="E23" s="31"/>
      <c r="F23" s="31"/>
      <c r="G23" s="31"/>
      <c r="H23" s="24"/>
    </row>
    <row r="24" spans="2:8" ht="31.5" thickBot="1" x14ac:dyDescent="0.4">
      <c r="B24" s="188"/>
      <c r="C24" s="88" t="s">
        <v>152</v>
      </c>
      <c r="D24" s="37" t="s">
        <v>155</v>
      </c>
      <c r="E24" s="31"/>
      <c r="F24" s="31"/>
      <c r="G24" s="31"/>
      <c r="H24" s="31"/>
    </row>
    <row r="25" spans="2:8" ht="31.5" thickBot="1" x14ac:dyDescent="0.4">
      <c r="B25" s="188"/>
      <c r="C25" s="88" t="s">
        <v>153</v>
      </c>
      <c r="D25" s="37" t="s">
        <v>156</v>
      </c>
      <c r="E25" s="31"/>
      <c r="F25" s="31"/>
      <c r="G25" s="31"/>
      <c r="H25" s="31"/>
    </row>
    <row r="26" spans="2:8" ht="31.5" thickBot="1" x14ac:dyDescent="0.4">
      <c r="B26" s="189"/>
      <c r="C26" s="88" t="s">
        <v>157</v>
      </c>
      <c r="D26" s="37" t="s">
        <v>89</v>
      </c>
      <c r="E26" s="31"/>
      <c r="F26" s="31"/>
      <c r="G26" s="31"/>
      <c r="H26" s="31"/>
    </row>
    <row r="27" spans="2:8" ht="31.5" thickBot="1" x14ac:dyDescent="0.4">
      <c r="B27" s="144" t="s">
        <v>158</v>
      </c>
      <c r="C27" s="148" t="s">
        <v>159</v>
      </c>
      <c r="D27" s="37" t="s">
        <v>90</v>
      </c>
      <c r="E27" s="31"/>
      <c r="F27" s="31"/>
      <c r="G27" s="31"/>
      <c r="H27" s="31"/>
    </row>
    <row r="28" spans="2:8" ht="16" thickBot="1" x14ac:dyDescent="0.4">
      <c r="B28" s="191"/>
      <c r="C28" s="194"/>
      <c r="D28" s="195"/>
      <c r="E28" s="44"/>
      <c r="F28" s="43"/>
      <c r="G28" s="44"/>
      <c r="H28" s="43"/>
    </row>
    <row r="29" spans="2:8" ht="33" customHeight="1" thickBot="1" x14ac:dyDescent="0.4">
      <c r="B29" s="192"/>
      <c r="C29" s="79" t="s">
        <v>160</v>
      </c>
      <c r="D29" s="73" t="s">
        <v>6</v>
      </c>
      <c r="E29" s="177"/>
      <c r="F29" s="177"/>
      <c r="G29" s="177"/>
      <c r="H29" s="177"/>
    </row>
    <row r="30" spans="2:8" x14ac:dyDescent="0.35">
      <c r="B30" s="192"/>
      <c r="C30" s="80" t="s">
        <v>63</v>
      </c>
      <c r="D30" s="74" t="s">
        <v>169</v>
      </c>
      <c r="E30" s="31"/>
      <c r="F30" s="24"/>
      <c r="G30" s="24"/>
      <c r="H30" s="24"/>
    </row>
    <row r="31" spans="2:8" ht="46.5" x14ac:dyDescent="0.35">
      <c r="B31" s="192"/>
      <c r="C31" s="80" t="s">
        <v>64</v>
      </c>
      <c r="D31" s="74" t="s">
        <v>71</v>
      </c>
      <c r="E31" s="64"/>
      <c r="F31" s="21"/>
      <c r="G31" s="21"/>
      <c r="H31" s="21"/>
    </row>
    <row r="32" spans="2:8" ht="46.5" x14ac:dyDescent="0.35">
      <c r="B32" s="192"/>
      <c r="C32" s="80" t="s">
        <v>65</v>
      </c>
      <c r="D32" s="74" t="s">
        <v>72</v>
      </c>
      <c r="E32" s="64"/>
      <c r="F32" s="21"/>
      <c r="G32" s="21"/>
      <c r="H32" s="21"/>
    </row>
    <row r="33" spans="2:8" ht="21.75" customHeight="1" x14ac:dyDescent="0.35">
      <c r="B33" s="192"/>
      <c r="C33" s="80" t="s">
        <v>66</v>
      </c>
      <c r="D33" s="74" t="s">
        <v>73</v>
      </c>
      <c r="E33" s="68"/>
      <c r="F33" s="21"/>
      <c r="G33" s="21"/>
      <c r="H33" s="22"/>
    </row>
    <row r="34" spans="2:8" x14ac:dyDescent="0.35">
      <c r="B34" s="192"/>
      <c r="C34" s="80" t="s">
        <v>67</v>
      </c>
      <c r="D34" s="74" t="s">
        <v>74</v>
      </c>
      <c r="E34" s="68"/>
      <c r="F34" s="22"/>
      <c r="G34" s="22"/>
      <c r="H34" s="22"/>
    </row>
    <row r="35" spans="2:8" ht="16" thickBot="1" x14ac:dyDescent="0.4">
      <c r="B35" s="192"/>
      <c r="C35" s="80" t="s">
        <v>68</v>
      </c>
      <c r="D35" s="74" t="s">
        <v>75</v>
      </c>
      <c r="E35" s="68"/>
      <c r="F35" s="22"/>
      <c r="G35" s="22"/>
      <c r="H35" s="22"/>
    </row>
    <row r="36" spans="2:8" x14ac:dyDescent="0.35">
      <c r="B36" s="192"/>
      <c r="C36" s="80" t="s">
        <v>161</v>
      </c>
      <c r="D36" s="74" t="s">
        <v>76</v>
      </c>
      <c r="E36" s="68"/>
      <c r="F36" s="22"/>
      <c r="G36" s="22"/>
      <c r="H36" s="24"/>
    </row>
    <row r="37" spans="2:8" x14ac:dyDescent="0.35">
      <c r="B37" s="192"/>
      <c r="C37" s="80" t="s">
        <v>162</v>
      </c>
      <c r="D37" s="74" t="s">
        <v>77</v>
      </c>
      <c r="E37" s="68"/>
      <c r="F37" s="22"/>
      <c r="G37" s="22"/>
      <c r="H37" s="22"/>
    </row>
    <row r="38" spans="2:8" ht="46.5" x14ac:dyDescent="0.35">
      <c r="B38" s="192"/>
      <c r="C38" s="80" t="s">
        <v>163</v>
      </c>
      <c r="D38" s="74" t="s">
        <v>78</v>
      </c>
      <c r="E38" s="68"/>
      <c r="F38" s="22"/>
      <c r="G38" s="22"/>
      <c r="H38" s="22"/>
    </row>
    <row r="39" spans="2:8" ht="31" x14ac:dyDescent="0.35">
      <c r="B39" s="192"/>
      <c r="C39" s="80" t="s">
        <v>164</v>
      </c>
      <c r="D39" s="74" t="s">
        <v>35</v>
      </c>
      <c r="E39" s="68"/>
      <c r="F39" s="22"/>
      <c r="G39" s="22"/>
      <c r="H39" s="22"/>
    </row>
    <row r="40" spans="2:8" ht="31" x14ac:dyDescent="0.35">
      <c r="B40" s="192"/>
      <c r="C40" s="80" t="s">
        <v>165</v>
      </c>
      <c r="D40" s="74" t="s">
        <v>79</v>
      </c>
      <c r="E40" s="68"/>
      <c r="F40" s="22"/>
      <c r="G40" s="22"/>
      <c r="H40" s="22"/>
    </row>
    <row r="41" spans="2:8" ht="38.25" customHeight="1" x14ac:dyDescent="0.35">
      <c r="B41" s="192"/>
      <c r="C41" s="80" t="s">
        <v>166</v>
      </c>
      <c r="D41" s="74" t="s">
        <v>36</v>
      </c>
      <c r="E41" s="68"/>
      <c r="F41" s="22"/>
      <c r="G41" s="22"/>
      <c r="H41" s="22"/>
    </row>
    <row r="42" spans="2:8" ht="31" x14ac:dyDescent="0.35">
      <c r="B42" s="192"/>
      <c r="C42" s="80" t="s">
        <v>167</v>
      </c>
      <c r="D42" s="74" t="s">
        <v>80</v>
      </c>
      <c r="E42" s="68"/>
      <c r="F42" s="22"/>
      <c r="G42" s="22"/>
      <c r="H42" s="22"/>
    </row>
    <row r="43" spans="2:8" ht="16" thickBot="1" x14ac:dyDescent="0.4">
      <c r="B43" s="192"/>
      <c r="C43" s="80" t="s">
        <v>168</v>
      </c>
      <c r="D43" s="74" t="s">
        <v>81</v>
      </c>
      <c r="E43" s="68"/>
      <c r="F43" s="22"/>
      <c r="G43" s="22"/>
      <c r="H43" s="22"/>
    </row>
    <row r="44" spans="2:8" ht="16" thickBot="1" x14ac:dyDescent="0.4">
      <c r="B44" s="192"/>
      <c r="C44" s="79" t="s">
        <v>60</v>
      </c>
      <c r="D44" s="73" t="s">
        <v>61</v>
      </c>
      <c r="E44" s="177"/>
      <c r="F44" s="177"/>
      <c r="G44" s="177"/>
      <c r="H44" s="177"/>
    </row>
    <row r="45" spans="2:8" x14ac:dyDescent="0.35">
      <c r="B45" s="192"/>
      <c r="C45" s="80" t="s">
        <v>170</v>
      </c>
      <c r="D45" s="74" t="s">
        <v>177</v>
      </c>
      <c r="E45" s="68"/>
      <c r="F45" s="22"/>
      <c r="G45" s="22"/>
      <c r="H45" s="22"/>
    </row>
    <row r="46" spans="2:8" ht="31" x14ac:dyDescent="0.35">
      <c r="B46" s="192"/>
      <c r="C46" s="80" t="s">
        <v>171</v>
      </c>
      <c r="D46" s="74" t="s">
        <v>82</v>
      </c>
      <c r="E46" s="68"/>
      <c r="F46" s="22"/>
      <c r="G46" s="22"/>
      <c r="H46" s="22"/>
    </row>
    <row r="47" spans="2:8" ht="31" x14ac:dyDescent="0.35">
      <c r="B47" s="192"/>
      <c r="C47" s="80" t="s">
        <v>172</v>
      </c>
      <c r="D47" s="74" t="s">
        <v>178</v>
      </c>
      <c r="E47" s="68"/>
      <c r="F47" s="22"/>
      <c r="G47" s="22"/>
      <c r="H47" s="22"/>
    </row>
    <row r="48" spans="2:8" ht="46.5" x14ac:dyDescent="0.35">
      <c r="B48" s="192"/>
      <c r="C48" s="80" t="s">
        <v>173</v>
      </c>
      <c r="D48" s="74" t="s">
        <v>179</v>
      </c>
      <c r="E48" s="68"/>
      <c r="F48" s="22"/>
      <c r="G48" s="22"/>
      <c r="H48" s="22"/>
    </row>
    <row r="49" spans="2:8" ht="46.5" x14ac:dyDescent="0.35">
      <c r="B49" s="192"/>
      <c r="C49" s="80" t="s">
        <v>174</v>
      </c>
      <c r="D49" s="74" t="s">
        <v>83</v>
      </c>
      <c r="E49" s="68"/>
      <c r="F49" s="22"/>
      <c r="G49" s="22"/>
      <c r="H49" s="22"/>
    </row>
    <row r="50" spans="2:8" ht="16" thickBot="1" x14ac:dyDescent="0.4">
      <c r="B50" s="193"/>
      <c r="C50" s="80" t="s">
        <v>175</v>
      </c>
      <c r="D50" s="74" t="s">
        <v>84</v>
      </c>
      <c r="E50" s="69"/>
      <c r="F50" s="35"/>
      <c r="G50" s="35"/>
      <c r="H50" s="35"/>
    </row>
    <row r="51" spans="2:8" x14ac:dyDescent="0.35">
      <c r="C51" s="80" t="s">
        <v>176</v>
      </c>
      <c r="D51" s="74" t="s">
        <v>85</v>
      </c>
    </row>
    <row r="53" spans="2:8" ht="46.5" customHeight="1" x14ac:dyDescent="0.35"/>
    <row r="54" spans="2:8" ht="45" customHeight="1" x14ac:dyDescent="0.35"/>
    <row r="61" spans="2:8" x14ac:dyDescent="0.35">
      <c r="C61" s="2"/>
      <c r="D61" s="2"/>
      <c r="E61" s="26"/>
      <c r="F61" s="26"/>
      <c r="G61" s="26"/>
    </row>
    <row r="62" spans="2:8" x14ac:dyDescent="0.35">
      <c r="C62" s="2"/>
      <c r="D62" s="2"/>
      <c r="E62" s="26"/>
      <c r="F62" s="26"/>
      <c r="G62" s="26"/>
    </row>
    <row r="63" spans="2:8" x14ac:dyDescent="0.35">
      <c r="C63" s="2"/>
      <c r="D63" s="2"/>
      <c r="E63" s="26"/>
      <c r="F63" s="26"/>
      <c r="G63" s="26"/>
    </row>
    <row r="64" spans="2:8" x14ac:dyDescent="0.35">
      <c r="C64" s="2"/>
      <c r="D64" s="2"/>
      <c r="E64" s="26"/>
      <c r="F64" s="26"/>
      <c r="G64" s="26"/>
    </row>
    <row r="65" spans="3:7" x14ac:dyDescent="0.35">
      <c r="C65" s="2"/>
      <c r="D65" s="27"/>
      <c r="E65" s="26"/>
      <c r="F65" s="26"/>
      <c r="G65" s="26"/>
    </row>
    <row r="66" spans="3:7" x14ac:dyDescent="0.35">
      <c r="C66" s="2"/>
      <c r="D66" s="2"/>
      <c r="E66" s="2"/>
      <c r="F66" s="26"/>
      <c r="G66" s="26"/>
    </row>
    <row r="67" spans="3:7" x14ac:dyDescent="0.35">
      <c r="C67" s="2"/>
      <c r="D67" s="2"/>
      <c r="E67" s="2"/>
      <c r="F67" s="26"/>
      <c r="G67" s="26"/>
    </row>
    <row r="68" spans="3:7" x14ac:dyDescent="0.35">
      <c r="C68" s="2"/>
      <c r="D68" s="2"/>
      <c r="E68" s="2"/>
      <c r="F68" s="26"/>
      <c r="G68" s="26"/>
    </row>
    <row r="69" spans="3:7" x14ac:dyDescent="0.35">
      <c r="C69" s="2"/>
      <c r="D69" s="2"/>
      <c r="E69" s="2"/>
      <c r="F69" s="26"/>
      <c r="G69" s="26"/>
    </row>
    <row r="70" spans="3:7" x14ac:dyDescent="0.35">
      <c r="C70" s="2"/>
      <c r="D70" s="2"/>
      <c r="E70" s="2"/>
      <c r="F70" s="26"/>
      <c r="G70" s="26"/>
    </row>
    <row r="71" spans="3:7" x14ac:dyDescent="0.35">
      <c r="C71" s="2"/>
      <c r="D71" s="2"/>
      <c r="E71" s="2"/>
      <c r="F71" s="26"/>
      <c r="G71" s="26"/>
    </row>
    <row r="72" spans="3:7" x14ac:dyDescent="0.35">
      <c r="C72" s="2"/>
      <c r="D72" s="2"/>
      <c r="E72" s="2"/>
      <c r="F72" s="26"/>
      <c r="G72" s="26"/>
    </row>
    <row r="73" spans="3:7" x14ac:dyDescent="0.35">
      <c r="C73" s="2"/>
      <c r="D73" s="2"/>
      <c r="E73" s="2"/>
      <c r="F73" s="26"/>
      <c r="G73" s="26"/>
    </row>
    <row r="74" spans="3:7" x14ac:dyDescent="0.35">
      <c r="C74" s="2"/>
      <c r="D74" s="2"/>
      <c r="E74" s="2"/>
      <c r="F74" s="26"/>
      <c r="G74" s="26"/>
    </row>
    <row r="75" spans="3:7" x14ac:dyDescent="0.35">
      <c r="C75" s="2"/>
      <c r="D75" s="2"/>
      <c r="E75" s="26"/>
      <c r="F75" s="26"/>
      <c r="G75" s="26"/>
    </row>
    <row r="76" spans="3:7" x14ac:dyDescent="0.35">
      <c r="C76" s="2"/>
      <c r="D76" s="2"/>
      <c r="E76" s="26"/>
      <c r="F76" s="26"/>
      <c r="G76" s="26"/>
    </row>
    <row r="77" spans="3:7" x14ac:dyDescent="0.35">
      <c r="C77" s="2"/>
      <c r="D77" s="2"/>
      <c r="E77" s="26"/>
      <c r="F77" s="26"/>
      <c r="G77" s="26"/>
    </row>
  </sheetData>
  <mergeCells count="16">
    <mergeCell ref="E44:H44"/>
    <mergeCell ref="B18:B19"/>
    <mergeCell ref="B20:B21"/>
    <mergeCell ref="B28:B50"/>
    <mergeCell ref="C28:D28"/>
    <mergeCell ref="B22:B26"/>
    <mergeCell ref="B3:C8"/>
    <mergeCell ref="D3:D4"/>
    <mergeCell ref="E3:E4"/>
    <mergeCell ref="F3:F4"/>
    <mergeCell ref="B11:B16"/>
    <mergeCell ref="H3:H4"/>
    <mergeCell ref="E29:H29"/>
    <mergeCell ref="E17:H17"/>
    <mergeCell ref="E10:H10"/>
    <mergeCell ref="G3:G4"/>
  </mergeCells>
  <conditionalFormatting sqref="E28:G28">
    <cfRule type="containsText" dxfId="78" priority="226" operator="containsText" text="ל.ר.">
      <formula>NOT(ISERROR(SEARCH("ל.ר.",E28)))</formula>
    </cfRule>
    <cfRule type="containsText" dxfId="77" priority="227" operator="containsText" text="$">
      <formula>NOT(ISERROR(SEARCH("$",E28)))</formula>
    </cfRule>
    <cfRule type="containsText" dxfId="76" priority="228" operator="containsText" text="X">
      <formula>NOT(ISERROR(SEARCH("X",E28)))</formula>
    </cfRule>
    <cfRule type="containsText" dxfId="75" priority="229" operator="containsText" text="V">
      <formula>NOT(ISERROR(SEARCH("V",E28)))</formula>
    </cfRule>
  </conditionalFormatting>
  <conditionalFormatting sqref="E10">
    <cfRule type="containsText" dxfId="74" priority="258" operator="containsText" text="ל.ר.">
      <formula>NOT(ISERROR(SEARCH("ל.ר.",E10)))</formula>
    </cfRule>
    <cfRule type="containsText" dxfId="73" priority="259" operator="containsText" text="$">
      <formula>NOT(ISERROR(SEARCH("$",E10)))</formula>
    </cfRule>
    <cfRule type="containsText" dxfId="72" priority="260" operator="containsText" text="X">
      <formula>NOT(ISERROR(SEARCH("X",E10)))</formula>
    </cfRule>
    <cfRule type="containsText" dxfId="71" priority="261" operator="containsText" text="V">
      <formula>NOT(ISERROR(SEARCH("V",E10)))</formula>
    </cfRule>
  </conditionalFormatting>
  <conditionalFormatting sqref="E17">
    <cfRule type="containsText" dxfId="70" priority="234" operator="containsText" text="ל.ר.">
      <formula>NOT(ISERROR(SEARCH("ל.ר.",E17)))</formula>
    </cfRule>
    <cfRule type="containsText" dxfId="69" priority="235" operator="containsText" text="$">
      <formula>NOT(ISERROR(SEARCH("$",E17)))</formula>
    </cfRule>
    <cfRule type="containsText" dxfId="68" priority="236" operator="containsText" text="X">
      <formula>NOT(ISERROR(SEARCH("X",E17)))</formula>
    </cfRule>
    <cfRule type="containsText" dxfId="67" priority="237" operator="containsText" text="V">
      <formula>NOT(ISERROR(SEARCH("V",E17)))</formula>
    </cfRule>
  </conditionalFormatting>
  <conditionalFormatting sqref="E17">
    <cfRule type="notContainsBlanks" dxfId="66" priority="263">
      <formula>LEN(TRIM(E17))&gt;0</formula>
    </cfRule>
  </conditionalFormatting>
  <conditionalFormatting sqref="E20:E22 E11:E16 F11:G15 F19:G22 H24:H27 E23:G27">
    <cfRule type="containsText" dxfId="65" priority="186" operator="containsText" text="V">
      <formula>NOT(ISERROR(SEARCH("V",E11)))</formula>
    </cfRule>
    <cfRule type="expression" dxfId="64" priority="187">
      <formula>E11="ל.ר."</formula>
    </cfRule>
    <cfRule type="containsText" dxfId="63" priority="188" operator="containsText" text="X">
      <formula>NOT(ISERROR(SEARCH("X",E11)))</formula>
    </cfRule>
    <cfRule type="notContainsBlanks" dxfId="62" priority="189">
      <formula>LEN(TRIM(E11))&gt;0</formula>
    </cfRule>
  </conditionalFormatting>
  <conditionalFormatting sqref="F30:F33 G32:H32 E32:E43 F35:F42 G41:G42 G33 E30:G31 G35:G39 E50:G50">
    <cfRule type="containsText" dxfId="61" priority="174" operator="containsText" text="V">
      <formula>NOT(ISERROR(SEARCH("V",E30)))</formula>
    </cfRule>
    <cfRule type="expression" dxfId="60" priority="175">
      <formula>E30="ל.ר."</formula>
    </cfRule>
    <cfRule type="containsText" dxfId="59" priority="176" operator="containsText" text="X">
      <formula>NOT(ISERROR(SEARCH("X",E30)))</formula>
    </cfRule>
    <cfRule type="notContainsBlanks" dxfId="58" priority="177">
      <formula>LEN(TRIM(E30))&gt;0</formula>
    </cfRule>
  </conditionalFormatting>
  <conditionalFormatting sqref="E29">
    <cfRule type="containsText" dxfId="57" priority="97" operator="containsText" text="ל.ר.">
      <formula>NOT(ISERROR(SEARCH("ל.ר.",E29)))</formula>
    </cfRule>
    <cfRule type="containsText" dxfId="56" priority="98" operator="containsText" text="$">
      <formula>NOT(ISERROR(SEARCH("$",E29)))</formula>
    </cfRule>
    <cfRule type="containsText" dxfId="55" priority="99" operator="containsText" text="X">
      <formula>NOT(ISERROR(SEARCH("X",E29)))</formula>
    </cfRule>
    <cfRule type="containsText" dxfId="54" priority="100" operator="containsText" text="V">
      <formula>NOT(ISERROR(SEARCH("V",E29)))</formula>
    </cfRule>
  </conditionalFormatting>
  <conditionalFormatting sqref="G40 F34:H34 F43:G43">
    <cfRule type="containsText" dxfId="53" priority="61" operator="containsText" text="V">
      <formula>NOT(ISERROR(SEARCH("V",F34)))</formula>
    </cfRule>
    <cfRule type="expression" dxfId="52" priority="62">
      <formula>F34="ל.ר."</formula>
    </cfRule>
    <cfRule type="containsText" dxfId="51" priority="63" operator="containsText" text="X">
      <formula>NOT(ISERROR(SEARCH("X",F34)))</formula>
    </cfRule>
    <cfRule type="notContainsBlanks" dxfId="50" priority="64">
      <formula>LEN(TRIM(F34))&gt;0</formula>
    </cfRule>
  </conditionalFormatting>
  <conditionalFormatting sqref="F16:H16">
    <cfRule type="containsText" dxfId="49" priority="73" operator="containsText" text="V">
      <formula>NOT(ISERROR(SEARCH("V",F16)))</formula>
    </cfRule>
    <cfRule type="expression" dxfId="48" priority="74">
      <formula>F16="ל.ר."</formula>
    </cfRule>
    <cfRule type="containsText" dxfId="47" priority="75" operator="containsText" text="X">
      <formula>NOT(ISERROR(SEARCH("X",F16)))</formula>
    </cfRule>
    <cfRule type="notContainsBlanks" dxfId="46" priority="76">
      <formula>LEN(TRIM(F16))&gt;0</formula>
    </cfRule>
  </conditionalFormatting>
  <conditionalFormatting sqref="E19 E18:H18">
    <cfRule type="containsText" dxfId="45" priority="69" operator="containsText" text="V">
      <formula>NOT(ISERROR(SEARCH("V",E18)))</formula>
    </cfRule>
    <cfRule type="expression" dxfId="44" priority="70">
      <formula>E18="ל.ר."</formula>
    </cfRule>
    <cfRule type="containsText" dxfId="43" priority="71" operator="containsText" text="X">
      <formula>NOT(ISERROR(SEARCH("X",E18)))</formula>
    </cfRule>
    <cfRule type="notContainsBlanks" dxfId="42" priority="72">
      <formula>LEN(TRIM(E18))&gt;0</formula>
    </cfRule>
  </conditionalFormatting>
  <conditionalFormatting sqref="H50 H33 H35 H37:H43">
    <cfRule type="containsText" dxfId="41" priority="17" operator="containsText" text="V">
      <formula>NOT(ISERROR(SEARCH("V",H33)))</formula>
    </cfRule>
    <cfRule type="expression" dxfId="40" priority="18">
      <formula>H33="ל.ר."</formula>
    </cfRule>
    <cfRule type="containsText" dxfId="39" priority="19" operator="containsText" text="X">
      <formula>NOT(ISERROR(SEARCH("X",H33)))</formula>
    </cfRule>
    <cfRule type="notContainsBlanks" dxfId="38" priority="20">
      <formula>LEN(TRIM(H33))&gt;0</formula>
    </cfRule>
  </conditionalFormatting>
  <conditionalFormatting sqref="H11:H15">
    <cfRule type="containsText" dxfId="37" priority="45" operator="containsText" text="V">
      <formula>NOT(ISERROR(SEARCH("V",H11)))</formula>
    </cfRule>
    <cfRule type="expression" dxfId="36" priority="46">
      <formula>H11="ל.ר."</formula>
    </cfRule>
    <cfRule type="containsText" dxfId="35" priority="47" operator="containsText" text="X">
      <formula>NOT(ISERROR(SEARCH("X",H11)))</formula>
    </cfRule>
    <cfRule type="notContainsBlanks" dxfId="34" priority="48">
      <formula>LEN(TRIM(H11))&gt;0</formula>
    </cfRule>
  </conditionalFormatting>
  <conditionalFormatting sqref="H19:H23">
    <cfRule type="containsText" dxfId="33" priority="41" operator="containsText" text="V">
      <formula>NOT(ISERROR(SEARCH("V",H19)))</formula>
    </cfRule>
    <cfRule type="expression" dxfId="32" priority="42">
      <formula>H19="ל.ר."</formula>
    </cfRule>
    <cfRule type="containsText" dxfId="31" priority="43" operator="containsText" text="X">
      <formula>NOT(ISERROR(SEARCH("X",H19)))</formula>
    </cfRule>
    <cfRule type="notContainsBlanks" dxfId="30" priority="44">
      <formula>LEN(TRIM(H19))&gt;0</formula>
    </cfRule>
  </conditionalFormatting>
  <conditionalFormatting sqref="H28">
    <cfRule type="containsText" dxfId="29" priority="29" operator="containsText" text="ל.ר.">
      <formula>NOT(ISERROR(SEARCH("ל.ר.",H28)))</formula>
    </cfRule>
    <cfRule type="containsText" dxfId="28" priority="30" operator="containsText" text="$">
      <formula>NOT(ISERROR(SEARCH("$",H28)))</formula>
    </cfRule>
    <cfRule type="containsText" dxfId="27" priority="31" operator="containsText" text="X">
      <formula>NOT(ISERROR(SEARCH("X",H28)))</formula>
    </cfRule>
    <cfRule type="containsText" dxfId="26" priority="32" operator="containsText" text="V">
      <formula>NOT(ISERROR(SEARCH("V",H28)))</formula>
    </cfRule>
  </conditionalFormatting>
  <conditionalFormatting sqref="H30:H31">
    <cfRule type="containsText" dxfId="25" priority="25" operator="containsText" text="V">
      <formula>NOT(ISERROR(SEARCH("V",H30)))</formula>
    </cfRule>
    <cfRule type="expression" dxfId="24" priority="26">
      <formula>H30="ל.ר."</formula>
    </cfRule>
    <cfRule type="containsText" dxfId="23" priority="27" operator="containsText" text="X">
      <formula>NOT(ISERROR(SEARCH("X",H30)))</formula>
    </cfRule>
    <cfRule type="notContainsBlanks" dxfId="22" priority="28">
      <formula>LEN(TRIM(H30))&gt;0</formula>
    </cfRule>
  </conditionalFormatting>
  <conditionalFormatting sqref="H36">
    <cfRule type="containsText" dxfId="21" priority="13" operator="containsText" text="V">
      <formula>NOT(ISERROR(SEARCH("V",H36)))</formula>
    </cfRule>
    <cfRule type="expression" dxfId="20" priority="14">
      <formula>H36="ל.ר."</formula>
    </cfRule>
    <cfRule type="containsText" dxfId="19" priority="15" operator="containsText" text="X">
      <formula>NOT(ISERROR(SEARCH("X",H36)))</formula>
    </cfRule>
    <cfRule type="notContainsBlanks" dxfId="18" priority="16">
      <formula>LEN(TRIM(H36))&gt;0</formula>
    </cfRule>
  </conditionalFormatting>
  <conditionalFormatting sqref="E44">
    <cfRule type="containsText" dxfId="17" priority="9" operator="containsText" text="ל.ר.">
      <formula>NOT(ISERROR(SEARCH("ל.ר.",E44)))</formula>
    </cfRule>
    <cfRule type="containsText" dxfId="16" priority="10" operator="containsText" text="$">
      <formula>NOT(ISERROR(SEARCH("$",E44)))</formula>
    </cfRule>
    <cfRule type="containsText" dxfId="15" priority="11" operator="containsText" text="X">
      <formula>NOT(ISERROR(SEARCH("X",E44)))</formula>
    </cfRule>
    <cfRule type="containsText" dxfId="14" priority="12" operator="containsText" text="V">
      <formula>NOT(ISERROR(SEARCH("V",E44)))</formula>
    </cfRule>
  </conditionalFormatting>
  <conditionalFormatting sqref="E45:G49">
    <cfRule type="containsText" dxfId="13" priority="5" operator="containsText" text="V">
      <formula>NOT(ISERROR(SEARCH("V",E45)))</formula>
    </cfRule>
    <cfRule type="expression" dxfId="12" priority="6">
      <formula>E45="ל.ר."</formula>
    </cfRule>
    <cfRule type="containsText" dxfId="11" priority="7" operator="containsText" text="X">
      <formula>NOT(ISERROR(SEARCH("X",E45)))</formula>
    </cfRule>
    <cfRule type="notContainsBlanks" dxfId="10" priority="8">
      <formula>LEN(TRIM(E45))&gt;0</formula>
    </cfRule>
  </conditionalFormatting>
  <conditionalFormatting sqref="H45:H49">
    <cfRule type="containsText" dxfId="9" priority="1" operator="containsText" text="V">
      <formula>NOT(ISERROR(SEARCH("V",H45)))</formula>
    </cfRule>
    <cfRule type="expression" dxfId="8" priority="2">
      <formula>H45="ל.ר."</formula>
    </cfRule>
    <cfRule type="containsText" dxfId="7" priority="3" operator="containsText" text="X">
      <formula>NOT(ISERROR(SEARCH("X",H45)))</formula>
    </cfRule>
    <cfRule type="notContainsBlanks" dxfId="6" priority="4">
      <formula>LEN(TRIM(H45))&gt;0</formula>
    </cfRule>
  </conditionalFormatting>
  <dataValidations count="1">
    <dataValidation allowBlank="1" showInputMessage="1" sqref="F11:G16 H32 H49 H18 H16 H34 F30:G51 F18:G28 E10:E51 H24:H27"/>
  </dataValidations>
  <pageMargins left="0.7" right="0.7" top="0.75" bottom="0.75" header="0.3" footer="0.3"/>
  <pageSetup paperSize="9" orientation="portrait" r:id="rId1"/>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5"/>
  <sheetViews>
    <sheetView rightToLeft="1" topLeftCell="A2" zoomScaleNormal="100" workbookViewId="0">
      <selection activeCell="D17" sqref="D17"/>
    </sheetView>
  </sheetViews>
  <sheetFormatPr defaultColWidth="9" defaultRowHeight="15.5" x14ac:dyDescent="0.35"/>
  <cols>
    <col min="1" max="1" width="13" style="1" customWidth="1"/>
    <col min="2" max="2" width="7.83203125" style="1" customWidth="1"/>
    <col min="3" max="3" width="47" style="1" customWidth="1"/>
    <col min="4" max="4" width="7.83203125" style="1" customWidth="1"/>
    <col min="5" max="5" width="10" style="1" customWidth="1"/>
    <col min="6" max="6" width="9.75" style="1" bestFit="1" customWidth="1"/>
    <col min="7" max="7" width="11" style="1" customWidth="1"/>
    <col min="8" max="8" width="7.83203125" style="1" bestFit="1" customWidth="1"/>
    <col min="9" max="9" width="14" style="1" customWidth="1"/>
    <col min="10" max="10" width="10" style="1" customWidth="1"/>
    <col min="11" max="11" width="11" style="1" customWidth="1"/>
    <col min="12" max="12" width="11.33203125" style="1" customWidth="1"/>
    <col min="13" max="16384" width="9" style="1"/>
  </cols>
  <sheetData>
    <row r="1" spans="1:31" ht="16.5" thickBot="1" x14ac:dyDescent="0.3"/>
    <row r="2" spans="1:31" ht="16.5" customHeight="1" x14ac:dyDescent="0.35">
      <c r="A2" s="212" t="s">
        <v>25</v>
      </c>
      <c r="B2" s="197" t="s">
        <v>41</v>
      </c>
      <c r="C2" s="197" t="s">
        <v>70</v>
      </c>
      <c r="D2" s="197" t="s">
        <v>24</v>
      </c>
      <c r="E2" s="197">
        <v>1</v>
      </c>
      <c r="F2" s="197"/>
      <c r="G2" s="197">
        <v>2</v>
      </c>
      <c r="H2" s="197"/>
      <c r="I2" s="197">
        <v>3</v>
      </c>
      <c r="J2" s="197"/>
      <c r="K2" s="197">
        <v>4</v>
      </c>
      <c r="L2" s="197"/>
    </row>
    <row r="3" spans="1:31" ht="30" customHeight="1" x14ac:dyDescent="0.35">
      <c r="A3" s="213"/>
      <c r="B3" s="204"/>
      <c r="C3" s="204"/>
      <c r="D3" s="204"/>
      <c r="E3" s="198">
        <f>'תנאי סף'!E5</f>
        <v>0</v>
      </c>
      <c r="F3" s="198"/>
      <c r="G3" s="198">
        <f>'תנאי סף'!F5</f>
        <v>0</v>
      </c>
      <c r="H3" s="198"/>
      <c r="I3" s="198">
        <f>'תנאי סף'!G5</f>
        <v>0</v>
      </c>
      <c r="J3" s="198"/>
      <c r="K3" s="198">
        <f>'תנאי סף'!H5</f>
        <v>0</v>
      </c>
      <c r="L3" s="198"/>
    </row>
    <row r="4" spans="1:31" ht="16.5" customHeight="1" thickBot="1" x14ac:dyDescent="0.4">
      <c r="A4" s="214"/>
      <c r="B4" s="205"/>
      <c r="C4" s="205"/>
      <c r="D4" s="205"/>
      <c r="E4" s="153" t="s">
        <v>32</v>
      </c>
      <c r="F4" s="153" t="s">
        <v>9</v>
      </c>
      <c r="G4" s="153" t="s">
        <v>32</v>
      </c>
      <c r="H4" s="153" t="s">
        <v>9</v>
      </c>
      <c r="I4" s="153" t="s">
        <v>32</v>
      </c>
      <c r="J4" s="153" t="s">
        <v>9</v>
      </c>
      <c r="K4" s="153" t="s">
        <v>32</v>
      </c>
      <c r="L4" s="153" t="s">
        <v>9</v>
      </c>
    </row>
    <row r="5" spans="1:31" ht="78" thickBot="1" x14ac:dyDescent="0.4">
      <c r="A5" s="201" t="s">
        <v>92</v>
      </c>
      <c r="B5" s="159" t="s">
        <v>199</v>
      </c>
      <c r="C5" s="159" t="s">
        <v>201</v>
      </c>
      <c r="D5" s="159">
        <v>5</v>
      </c>
      <c r="E5" s="168">
        <v>0</v>
      </c>
      <c r="F5" s="169">
        <f>IFERROR(MIN(E5*2.5,5),0)</f>
        <v>0</v>
      </c>
      <c r="G5" s="168">
        <v>0</v>
      </c>
      <c r="H5" s="169">
        <f t="shared" ref="H5" si="0">IFERROR(MIN(G5*2.5,5),0)</f>
        <v>0</v>
      </c>
      <c r="I5" s="168">
        <v>0</v>
      </c>
      <c r="J5" s="169">
        <f t="shared" ref="J5" si="1">IFERROR(MIN(I5*2.5,5),0)</f>
        <v>0</v>
      </c>
      <c r="K5" s="168">
        <v>0</v>
      </c>
      <c r="L5" s="170">
        <f t="shared" ref="L5" si="2">IFERROR(MIN(K5*2.5,5),0)</f>
        <v>0</v>
      </c>
    </row>
    <row r="6" spans="1:31" ht="109" thickBot="1" x14ac:dyDescent="0.4">
      <c r="A6" s="202"/>
      <c r="B6" s="163" t="s">
        <v>200</v>
      </c>
      <c r="C6" s="171" t="s">
        <v>96</v>
      </c>
      <c r="D6" s="171">
        <v>5</v>
      </c>
      <c r="E6" s="167" t="s">
        <v>202</v>
      </c>
      <c r="F6" s="172">
        <f>IF(E6="2-3 תכניות",3,IF(E6="4 ויותר תכניות",5,0))</f>
        <v>5</v>
      </c>
      <c r="G6" s="167"/>
      <c r="H6" s="172">
        <f t="shared" ref="H6" si="3">IF(G6="2-3 תכניות",3,IF(G6="4 ויותר תכניות",5,0))</f>
        <v>0</v>
      </c>
      <c r="I6" s="167"/>
      <c r="J6" s="172">
        <f t="shared" ref="J6" si="4">IF(I6="2-3 תכניות",3,IF(I6="4 ויותר תכניות",5,0))</f>
        <v>0</v>
      </c>
      <c r="K6" s="167"/>
      <c r="L6" s="173">
        <f t="shared" ref="L6" si="5">IF(K6="2-3 תכניות",3,IF(K6="4 ויותר תכניות",5,0))</f>
        <v>0</v>
      </c>
    </row>
    <row r="7" spans="1:31" ht="165.75" customHeight="1" thickBot="1" x14ac:dyDescent="0.4">
      <c r="A7" s="201" t="s">
        <v>93</v>
      </c>
      <c r="B7" s="154" t="s">
        <v>203</v>
      </c>
      <c r="C7" s="159" t="s">
        <v>97</v>
      </c>
      <c r="D7" s="159">
        <v>15</v>
      </c>
      <c r="E7" s="160"/>
      <c r="F7" s="161">
        <f>E7*3</f>
        <v>0</v>
      </c>
      <c r="G7" s="160"/>
      <c r="H7" s="161">
        <f t="shared" ref="H7" si="6">G7*3</f>
        <v>0</v>
      </c>
      <c r="I7" s="160"/>
      <c r="J7" s="161">
        <f t="shared" ref="J7" si="7">I7*3</f>
        <v>0</v>
      </c>
      <c r="K7" s="160"/>
      <c r="L7" s="162">
        <f t="shared" ref="L7" si="8">K7*3</f>
        <v>0</v>
      </c>
    </row>
    <row r="8" spans="1:31" ht="140" thickBot="1" x14ac:dyDescent="0.4">
      <c r="A8" s="203"/>
      <c r="B8" s="158" t="s">
        <v>204</v>
      </c>
      <c r="C8" s="163" t="s">
        <v>98</v>
      </c>
      <c r="D8" s="164">
        <v>10</v>
      </c>
      <c r="E8" s="165"/>
      <c r="F8" s="166">
        <f>E8</f>
        <v>0</v>
      </c>
      <c r="G8" s="165"/>
      <c r="H8" s="166">
        <f t="shared" ref="H8" si="9">G8</f>
        <v>0</v>
      </c>
      <c r="I8" s="165"/>
      <c r="J8" s="166">
        <f t="shared" ref="J8" si="10">I8</f>
        <v>0</v>
      </c>
      <c r="K8" s="165"/>
      <c r="L8" s="166">
        <f t="shared" ref="L8" si="11">K8</f>
        <v>0</v>
      </c>
    </row>
    <row r="9" spans="1:31" ht="74.25" customHeight="1" x14ac:dyDescent="0.35">
      <c r="A9" s="174" t="s">
        <v>94</v>
      </c>
      <c r="B9" s="145" t="s">
        <v>205</v>
      </c>
      <c r="C9" s="145" t="s">
        <v>99</v>
      </c>
      <c r="D9" s="155">
        <v>30</v>
      </c>
      <c r="E9" s="156" t="s">
        <v>208</v>
      </c>
      <c r="F9" s="157"/>
      <c r="G9" s="156" t="s">
        <v>208</v>
      </c>
      <c r="H9" s="157"/>
      <c r="I9" s="156" t="s">
        <v>208</v>
      </c>
      <c r="J9" s="157"/>
      <c r="K9" s="156" t="s">
        <v>208</v>
      </c>
      <c r="L9" s="157"/>
    </row>
    <row r="10" spans="1:31" ht="30.75" customHeight="1" x14ac:dyDescent="0.35">
      <c r="A10" s="75" t="s">
        <v>8</v>
      </c>
      <c r="B10" s="50" t="s">
        <v>206</v>
      </c>
      <c r="C10" s="75" t="s">
        <v>95</v>
      </c>
      <c r="D10" s="75">
        <v>10</v>
      </c>
      <c r="E10" s="49" t="s">
        <v>208</v>
      </c>
      <c r="F10" s="151"/>
      <c r="G10" s="49" t="s">
        <v>208</v>
      </c>
      <c r="H10" s="151"/>
      <c r="I10" s="49" t="s">
        <v>208</v>
      </c>
      <c r="J10" s="151"/>
      <c r="K10" s="49" t="s">
        <v>208</v>
      </c>
      <c r="L10" s="151"/>
    </row>
    <row r="11" spans="1:31" s="32" customFormat="1" ht="47" thickBot="1" x14ac:dyDescent="0.4">
      <c r="A11" s="75" t="s">
        <v>193</v>
      </c>
      <c r="B11" s="50" t="s">
        <v>207</v>
      </c>
      <c r="C11" s="75" t="s">
        <v>31</v>
      </c>
      <c r="D11" s="75">
        <v>25</v>
      </c>
      <c r="E11" s="46" t="s">
        <v>208</v>
      </c>
      <c r="F11" s="152"/>
      <c r="G11" s="46" t="s">
        <v>208</v>
      </c>
      <c r="H11" s="152"/>
      <c r="I11" s="46" t="s">
        <v>208</v>
      </c>
      <c r="J11" s="152"/>
      <c r="K11" s="46" t="s">
        <v>208</v>
      </c>
      <c r="L11" s="152"/>
      <c r="M11" s="1"/>
      <c r="N11" s="1"/>
      <c r="O11" s="1"/>
      <c r="P11" s="1"/>
      <c r="Q11" s="1"/>
      <c r="R11" s="1"/>
      <c r="S11" s="1"/>
      <c r="T11" s="1"/>
      <c r="U11" s="1"/>
      <c r="V11" s="1"/>
      <c r="W11" s="1"/>
      <c r="X11" s="1"/>
      <c r="Y11" s="1"/>
      <c r="Z11" s="1"/>
      <c r="AA11" s="1"/>
      <c r="AB11" s="1"/>
      <c r="AC11" s="1"/>
      <c r="AD11" s="1"/>
      <c r="AE11" s="1"/>
    </row>
    <row r="12" spans="1:31" ht="16" thickBot="1" x14ac:dyDescent="0.4">
      <c r="A12" s="206" t="s">
        <v>16</v>
      </c>
      <c r="B12" s="207"/>
      <c r="C12" s="208"/>
      <c r="D12" s="38">
        <f>SUM(D5:D11)</f>
        <v>100</v>
      </c>
      <c r="E12" s="199">
        <f>SUM(F$5:F$11)</f>
        <v>5</v>
      </c>
      <c r="F12" s="200"/>
      <c r="G12" s="199">
        <f>SUM(H$5:H$11)</f>
        <v>0</v>
      </c>
      <c r="H12" s="200"/>
      <c r="I12" s="199">
        <f>SUM(J$5:J$11)</f>
        <v>0</v>
      </c>
      <c r="J12" s="200"/>
      <c r="K12" s="199">
        <f>SUM(L$5:L$11)</f>
        <v>0</v>
      </c>
      <c r="L12" s="200"/>
    </row>
    <row r="13" spans="1:31" ht="21" customHeight="1" thickBot="1" x14ac:dyDescent="0.4">
      <c r="A13" s="209" t="s">
        <v>15</v>
      </c>
      <c r="B13" s="210"/>
      <c r="C13" s="211"/>
      <c r="D13" s="16">
        <v>70</v>
      </c>
      <c r="E13" s="196" t="str">
        <f>IF(E$12&gt;=$D$13,"V","X")</f>
        <v>X</v>
      </c>
      <c r="F13" s="196"/>
      <c r="G13" s="196" t="str">
        <f>IF(G$12&gt;=$D$13,"V","X")</f>
        <v>X</v>
      </c>
      <c r="H13" s="196"/>
      <c r="I13" s="196" t="str">
        <f>IF(I$12&gt;=$D$13,"V","X")</f>
        <v>X</v>
      </c>
      <c r="J13" s="196"/>
      <c r="K13" s="196" t="str">
        <f>IF(K$12&gt;=$D$13,"V","X")</f>
        <v>X</v>
      </c>
      <c r="L13" s="196"/>
    </row>
    <row r="14" spans="1:31" x14ac:dyDescent="0.35">
      <c r="B14" s="76"/>
      <c r="C14" s="77"/>
      <c r="D14" s="47"/>
      <c r="E14" s="78"/>
      <c r="F14" s="78"/>
      <c r="G14" s="78"/>
      <c r="H14" s="78"/>
      <c r="I14" s="78"/>
      <c r="J14" s="78"/>
      <c r="K14" s="78"/>
      <c r="L14" s="78"/>
    </row>
    <row r="18" spans="4:4" x14ac:dyDescent="0.35">
      <c r="D18" s="17"/>
    </row>
    <row r="34" spans="1:1" x14ac:dyDescent="0.35">
      <c r="A34" s="1" t="s">
        <v>26</v>
      </c>
    </row>
    <row r="35" spans="1:1" x14ac:dyDescent="0.35">
      <c r="A35" s="1" t="s">
        <v>27</v>
      </c>
    </row>
  </sheetData>
  <mergeCells count="24">
    <mergeCell ref="A13:C13"/>
    <mergeCell ref="A2:A4"/>
    <mergeCell ref="D2:D4"/>
    <mergeCell ref="B2:B4"/>
    <mergeCell ref="A5:A6"/>
    <mergeCell ref="A7:A8"/>
    <mergeCell ref="C2:C4"/>
    <mergeCell ref="K12:L12"/>
    <mergeCell ref="A12:C12"/>
    <mergeCell ref="K13:L13"/>
    <mergeCell ref="K2:L2"/>
    <mergeCell ref="K3:L3"/>
    <mergeCell ref="E13:F13"/>
    <mergeCell ref="G13:H13"/>
    <mergeCell ref="E12:F12"/>
    <mergeCell ref="G12:H12"/>
    <mergeCell ref="I2:J2"/>
    <mergeCell ref="G3:H3"/>
    <mergeCell ref="I3:J3"/>
    <mergeCell ref="E2:F2"/>
    <mergeCell ref="G2:H2"/>
    <mergeCell ref="I12:J12"/>
    <mergeCell ref="I13:J13"/>
    <mergeCell ref="E3:F3"/>
  </mergeCells>
  <conditionalFormatting sqref="E13:H13">
    <cfRule type="expression" dxfId="5" priority="5">
      <formula>E13="X"</formula>
    </cfRule>
    <cfRule type="expression" dxfId="4" priority="6">
      <formula>E13="V"</formula>
    </cfRule>
  </conditionalFormatting>
  <conditionalFormatting sqref="K13:L13">
    <cfRule type="expression" dxfId="3" priority="3">
      <formula>K13="X"</formula>
    </cfRule>
    <cfRule type="expression" dxfId="2" priority="4">
      <formula>K13="V"</formula>
    </cfRule>
  </conditionalFormatting>
  <conditionalFormatting sqref="I13:J13">
    <cfRule type="expression" dxfId="1" priority="1">
      <formula>I13="X"</formula>
    </cfRule>
    <cfRule type="expression" dxfId="0" priority="2">
      <formula>I13="V"</formula>
    </cfRule>
  </conditionalFormatting>
  <dataValidations count="4">
    <dataValidation operator="notBetween" allowBlank="1" showInputMessage="1" showErrorMessage="1" sqref="K5 G5 E5 I5"/>
    <dataValidation type="list" operator="notBetween" allowBlank="1" showInputMessage="1" showErrorMessage="1" sqref="E6 G6 I6 K6">
      <formula1>"פחות מ-2 תכניות, 2-3 תכניות, 4 ויותר תכניות"</formula1>
    </dataValidation>
    <dataValidation type="whole" allowBlank="1" showInputMessage="1" showErrorMessage="1" sqref="E7 G7 I7 K7">
      <formula1>0</formula1>
      <formula2>5</formula2>
    </dataValidation>
    <dataValidation type="whole" allowBlank="1" showInputMessage="1" showErrorMessage="1" sqref="E8 G8 I8 K8">
      <formula1>0</formula1>
      <formula2>10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rightToLeft="1" workbookViewId="0">
      <selection activeCell="A13" sqref="A13:E13"/>
    </sheetView>
  </sheetViews>
  <sheetFormatPr defaultRowHeight="14" x14ac:dyDescent="0.3"/>
  <cols>
    <col min="1" max="1" width="12.08203125" customWidth="1"/>
    <col min="4" max="4" width="20.75" customWidth="1"/>
    <col min="5" max="5" width="40.5" customWidth="1"/>
    <col min="6" max="6" width="11.5" customWidth="1"/>
  </cols>
  <sheetData>
    <row r="1" spans="1:14" ht="16.5" thickBot="1" x14ac:dyDescent="0.25">
      <c r="G1" s="215">
        <v>1</v>
      </c>
      <c r="H1" s="216"/>
      <c r="I1" s="215">
        <v>2</v>
      </c>
      <c r="J1" s="216"/>
      <c r="K1" s="215">
        <v>3</v>
      </c>
      <c r="L1" s="216"/>
      <c r="M1" s="215">
        <v>4</v>
      </c>
      <c r="N1" s="216"/>
    </row>
    <row r="2" spans="1:14" ht="15.75" customHeight="1" x14ac:dyDescent="0.3">
      <c r="A2" s="226" t="s">
        <v>46</v>
      </c>
      <c r="B2" s="227"/>
      <c r="C2" s="227"/>
      <c r="D2" s="227"/>
      <c r="E2" s="227"/>
      <c r="F2" s="230" t="s">
        <v>112</v>
      </c>
      <c r="G2" s="217"/>
      <c r="H2" s="218"/>
      <c r="I2" s="243"/>
      <c r="J2" s="218"/>
      <c r="K2" s="243"/>
      <c r="L2" s="218"/>
      <c r="M2" s="243"/>
      <c r="N2" s="218"/>
    </row>
    <row r="3" spans="1:14" ht="15.75" customHeight="1" x14ac:dyDescent="0.3">
      <c r="A3" s="228"/>
      <c r="B3" s="229"/>
      <c r="C3" s="229"/>
      <c r="D3" s="229"/>
      <c r="E3" s="229"/>
      <c r="F3" s="231"/>
      <c r="G3" s="219"/>
      <c r="H3" s="220"/>
      <c r="I3" s="244"/>
      <c r="J3" s="220"/>
      <c r="K3" s="244"/>
      <c r="L3" s="220"/>
      <c r="M3" s="244"/>
      <c r="N3" s="220"/>
    </row>
    <row r="4" spans="1:14" ht="31.5" thickBot="1" x14ac:dyDescent="0.35">
      <c r="A4" s="103"/>
      <c r="B4" s="92" t="s">
        <v>19</v>
      </c>
      <c r="C4" s="106" t="s">
        <v>100</v>
      </c>
      <c r="D4" s="97" t="s">
        <v>111</v>
      </c>
      <c r="E4" s="103" t="s">
        <v>47</v>
      </c>
      <c r="F4" s="99" t="s">
        <v>9</v>
      </c>
      <c r="G4" s="60" t="s">
        <v>44</v>
      </c>
      <c r="H4" s="59" t="s">
        <v>32</v>
      </c>
      <c r="I4" s="58" t="s">
        <v>44</v>
      </c>
      <c r="J4" s="59" t="s">
        <v>32</v>
      </c>
      <c r="K4" s="58" t="s">
        <v>44</v>
      </c>
      <c r="L4" s="59" t="s">
        <v>32</v>
      </c>
      <c r="M4" s="60" t="s">
        <v>44</v>
      </c>
      <c r="N4" s="59" t="s">
        <v>32</v>
      </c>
    </row>
    <row r="5" spans="1:14" ht="15.5" x14ac:dyDescent="0.3">
      <c r="A5" s="228" t="s">
        <v>192</v>
      </c>
      <c r="B5" s="236" t="s">
        <v>182</v>
      </c>
      <c r="C5" s="237"/>
      <c r="D5" s="92"/>
      <c r="E5" s="96" t="s">
        <v>101</v>
      </c>
      <c r="F5" s="98">
        <v>6</v>
      </c>
      <c r="G5" s="104"/>
      <c r="H5" s="61"/>
      <c r="I5" s="104"/>
      <c r="J5" s="61"/>
      <c r="K5" s="104"/>
      <c r="L5" s="61"/>
      <c r="M5" s="104"/>
      <c r="N5" s="61"/>
    </row>
    <row r="6" spans="1:14" ht="46.5" x14ac:dyDescent="0.3">
      <c r="A6" s="228"/>
      <c r="B6" s="236" t="s">
        <v>183</v>
      </c>
      <c r="C6" s="237"/>
      <c r="D6" s="92"/>
      <c r="E6" s="100" t="s">
        <v>102</v>
      </c>
      <c r="F6" s="105">
        <v>6</v>
      </c>
      <c r="G6" s="104"/>
      <c r="H6" s="62"/>
      <c r="I6" s="104"/>
      <c r="J6" s="62"/>
      <c r="K6" s="104"/>
      <c r="L6" s="62"/>
      <c r="M6" s="104"/>
      <c r="N6" s="62"/>
    </row>
    <row r="7" spans="1:14" ht="15.5" x14ac:dyDescent="0.3">
      <c r="A7" s="228"/>
      <c r="B7" s="236" t="s">
        <v>184</v>
      </c>
      <c r="C7" s="237"/>
      <c r="D7" s="92"/>
      <c r="E7" s="101" t="s">
        <v>103</v>
      </c>
      <c r="F7" s="99">
        <v>6</v>
      </c>
      <c r="G7" s="104"/>
      <c r="H7" s="62"/>
      <c r="I7" s="104"/>
      <c r="J7" s="62"/>
      <c r="K7" s="104"/>
      <c r="L7" s="62"/>
      <c r="M7" s="104"/>
      <c r="N7" s="62"/>
    </row>
    <row r="8" spans="1:14" ht="15.5" x14ac:dyDescent="0.3">
      <c r="A8" s="228"/>
      <c r="B8" s="235" t="s">
        <v>185</v>
      </c>
      <c r="C8" s="107" t="s">
        <v>187</v>
      </c>
      <c r="D8" s="235" t="s">
        <v>104</v>
      </c>
      <c r="E8" s="101" t="s">
        <v>105</v>
      </c>
      <c r="F8" s="238">
        <v>6</v>
      </c>
      <c r="G8" s="221"/>
      <c r="H8" s="62"/>
      <c r="I8" s="221"/>
      <c r="J8" s="62"/>
      <c r="K8" s="221"/>
      <c r="L8" s="62"/>
      <c r="M8" s="221"/>
      <c r="N8" s="62"/>
    </row>
    <row r="9" spans="1:14" ht="15.5" x14ac:dyDescent="0.3">
      <c r="A9" s="228"/>
      <c r="B9" s="235"/>
      <c r="C9" s="107" t="s">
        <v>188</v>
      </c>
      <c r="D9" s="235"/>
      <c r="E9" s="101" t="s">
        <v>106</v>
      </c>
      <c r="F9" s="239"/>
      <c r="G9" s="222"/>
      <c r="H9" s="62"/>
      <c r="I9" s="222"/>
      <c r="J9" s="62"/>
      <c r="K9" s="222"/>
      <c r="L9" s="62"/>
      <c r="M9" s="222"/>
      <c r="N9" s="62"/>
    </row>
    <row r="10" spans="1:14" ht="15.5" x14ac:dyDescent="0.3">
      <c r="A10" s="228"/>
      <c r="B10" s="235" t="s">
        <v>186</v>
      </c>
      <c r="C10" s="107" t="s">
        <v>189</v>
      </c>
      <c r="D10" s="235" t="s">
        <v>107</v>
      </c>
      <c r="E10" s="101" t="s">
        <v>108</v>
      </c>
      <c r="F10" s="238">
        <v>6</v>
      </c>
      <c r="G10" s="221"/>
      <c r="H10" s="62"/>
      <c r="I10" s="221"/>
      <c r="J10" s="62"/>
      <c r="K10" s="221"/>
      <c r="L10" s="62"/>
      <c r="M10" s="221"/>
      <c r="N10" s="62"/>
    </row>
    <row r="11" spans="1:14" ht="15.5" x14ac:dyDescent="0.3">
      <c r="A11" s="228"/>
      <c r="B11" s="235"/>
      <c r="C11" s="107" t="s">
        <v>190</v>
      </c>
      <c r="D11" s="235"/>
      <c r="E11" s="101" t="s">
        <v>109</v>
      </c>
      <c r="F11" s="240"/>
      <c r="G11" s="223"/>
      <c r="H11" s="62"/>
      <c r="I11" s="223"/>
      <c r="J11" s="62"/>
      <c r="K11" s="223"/>
      <c r="L11" s="62"/>
      <c r="M11" s="223"/>
      <c r="N11" s="62"/>
    </row>
    <row r="12" spans="1:14" ht="16" thickBot="1" x14ac:dyDescent="0.35">
      <c r="A12" s="228"/>
      <c r="B12" s="235"/>
      <c r="C12" s="107" t="s">
        <v>191</v>
      </c>
      <c r="D12" s="235"/>
      <c r="E12" s="101" t="s">
        <v>110</v>
      </c>
      <c r="F12" s="241"/>
      <c r="G12" s="222"/>
      <c r="H12" s="62"/>
      <c r="I12" s="222"/>
      <c r="J12" s="62"/>
      <c r="K12" s="222"/>
      <c r="L12" s="62"/>
      <c r="M12" s="222"/>
      <c r="N12" s="62"/>
    </row>
    <row r="13" spans="1:14" ht="16" thickBot="1" x14ac:dyDescent="0.35">
      <c r="A13" s="232" t="s">
        <v>45</v>
      </c>
      <c r="B13" s="233"/>
      <c r="C13" s="233"/>
      <c r="D13" s="233"/>
      <c r="E13" s="234"/>
      <c r="F13" s="102">
        <f>SUM(F5:F12)</f>
        <v>30</v>
      </c>
      <c r="G13" s="224">
        <f>SUM(G5:G12)</f>
        <v>0</v>
      </c>
      <c r="H13" s="225"/>
      <c r="I13" s="242">
        <f t="shared" ref="I13" si="0">SUM(I5:I12)</f>
        <v>0</v>
      </c>
      <c r="J13" s="225"/>
      <c r="K13" s="242">
        <f t="shared" ref="K13" si="1">SUM(K5:K12)</f>
        <v>0</v>
      </c>
      <c r="L13" s="225"/>
      <c r="M13" s="242">
        <f t="shared" ref="M13" si="2">SUM(M5:M12)</f>
        <v>0</v>
      </c>
      <c r="N13" s="225"/>
    </row>
    <row r="19" ht="15" customHeight="1" x14ac:dyDescent="0.2"/>
  </sheetData>
  <mergeCells count="33">
    <mergeCell ref="M1:N1"/>
    <mergeCell ref="K1:L1"/>
    <mergeCell ref="I1:J1"/>
    <mergeCell ref="M8:M9"/>
    <mergeCell ref="K8:K9"/>
    <mergeCell ref="I8:I9"/>
    <mergeCell ref="M2:N3"/>
    <mergeCell ref="K2:L3"/>
    <mergeCell ref="I2:J3"/>
    <mergeCell ref="M10:M12"/>
    <mergeCell ref="M13:N13"/>
    <mergeCell ref="K13:L13"/>
    <mergeCell ref="I13:J13"/>
    <mergeCell ref="K10:K12"/>
    <mergeCell ref="I10:I12"/>
    <mergeCell ref="A2:E3"/>
    <mergeCell ref="F2:F3"/>
    <mergeCell ref="A13:E13"/>
    <mergeCell ref="A5:A12"/>
    <mergeCell ref="B8:B9"/>
    <mergeCell ref="B10:B12"/>
    <mergeCell ref="D8:D9"/>
    <mergeCell ref="D10:D12"/>
    <mergeCell ref="B5:C5"/>
    <mergeCell ref="B6:C6"/>
    <mergeCell ref="B7:C7"/>
    <mergeCell ref="F8:F9"/>
    <mergeCell ref="F10:F12"/>
    <mergeCell ref="G1:H1"/>
    <mergeCell ref="G2:H3"/>
    <mergeCell ref="G8:G9"/>
    <mergeCell ref="G10:G12"/>
    <mergeCell ref="G13:H13"/>
  </mergeCells>
  <dataValidations count="1">
    <dataValidation type="list" allowBlank="1" showInputMessage="1" showErrorMessage="1" sqref="G5:G12 M5:M12 K5:K12 I5:I8 I10:I12">
      <formula1>"0,3,6"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rightToLeft="1" workbookViewId="0">
      <selection activeCell="D14" sqref="D14:E14"/>
    </sheetView>
  </sheetViews>
  <sheetFormatPr defaultRowHeight="14" x14ac:dyDescent="0.3"/>
  <cols>
    <col min="2" max="2" width="27.5" customWidth="1"/>
  </cols>
  <sheetData>
    <row r="1" spans="1:11" ht="15.5" x14ac:dyDescent="0.3">
      <c r="A1" s="245"/>
      <c r="B1" s="246"/>
      <c r="C1" s="246"/>
      <c r="D1" s="251" t="s">
        <v>113</v>
      </c>
      <c r="E1" s="252"/>
      <c r="F1" s="251" t="s">
        <v>114</v>
      </c>
      <c r="G1" s="252"/>
      <c r="H1" s="251" t="s">
        <v>115</v>
      </c>
      <c r="I1" s="252"/>
      <c r="J1" s="251" t="s">
        <v>130</v>
      </c>
      <c r="K1" s="252"/>
    </row>
    <row r="2" spans="1:11" ht="15.5" x14ac:dyDescent="0.3">
      <c r="A2" s="247"/>
      <c r="B2" s="248"/>
      <c r="C2" s="248"/>
      <c r="D2" s="253"/>
      <c r="E2" s="254"/>
      <c r="F2" s="253"/>
      <c r="G2" s="254"/>
      <c r="H2" s="253"/>
      <c r="I2" s="254"/>
      <c r="J2" s="253"/>
      <c r="K2" s="254"/>
    </row>
    <row r="3" spans="1:11" ht="15.5" x14ac:dyDescent="0.3">
      <c r="A3" s="247"/>
      <c r="B3" s="248"/>
      <c r="C3" s="248"/>
      <c r="D3" s="108"/>
      <c r="E3" s="109"/>
      <c r="F3" s="108"/>
      <c r="G3" s="109"/>
      <c r="H3" s="108"/>
      <c r="I3" s="109"/>
      <c r="J3" s="108"/>
      <c r="K3" s="109"/>
    </row>
    <row r="4" spans="1:11" ht="16" thickBot="1" x14ac:dyDescent="0.35">
      <c r="A4" s="249"/>
      <c r="B4" s="250"/>
      <c r="C4" s="250"/>
      <c r="D4" s="110" t="s">
        <v>116</v>
      </c>
      <c r="E4" s="111" t="s">
        <v>117</v>
      </c>
      <c r="F4" s="110" t="s">
        <v>116</v>
      </c>
      <c r="G4" s="111" t="s">
        <v>117</v>
      </c>
      <c r="H4" s="110" t="s">
        <v>116</v>
      </c>
      <c r="I4" s="111" t="s">
        <v>117</v>
      </c>
      <c r="J4" s="110" t="s">
        <v>116</v>
      </c>
      <c r="K4" s="111" t="s">
        <v>117</v>
      </c>
    </row>
    <row r="5" spans="1:11" ht="16" thickBot="1" x14ac:dyDescent="0.35">
      <c r="A5" s="255" t="s">
        <v>118</v>
      </c>
      <c r="B5" s="112" t="s">
        <v>119</v>
      </c>
      <c r="C5" s="258" t="s">
        <v>120</v>
      </c>
      <c r="D5" s="110"/>
      <c r="E5" s="111"/>
      <c r="F5" s="110"/>
      <c r="G5" s="111"/>
      <c r="H5" s="110"/>
      <c r="I5" s="111"/>
      <c r="J5" s="110"/>
      <c r="K5" s="111"/>
    </row>
    <row r="6" spans="1:11" ht="15.5" x14ac:dyDescent="0.3">
      <c r="A6" s="256"/>
      <c r="B6" s="112" t="s">
        <v>121</v>
      </c>
      <c r="C6" s="259"/>
      <c r="D6" s="113"/>
      <c r="E6" s="114"/>
      <c r="F6" s="113"/>
      <c r="G6" s="114"/>
      <c r="H6" s="113"/>
      <c r="I6" s="114"/>
      <c r="J6" s="113"/>
      <c r="K6" s="114"/>
    </row>
    <row r="7" spans="1:11" ht="15.5" x14ac:dyDescent="0.3">
      <c r="A7" s="256"/>
      <c r="B7" s="115" t="s">
        <v>122</v>
      </c>
      <c r="C7" s="259"/>
      <c r="D7" s="116"/>
      <c r="E7" s="114"/>
      <c r="F7" s="116"/>
      <c r="G7" s="114"/>
      <c r="H7" s="116"/>
      <c r="I7" s="114"/>
      <c r="J7" s="116"/>
      <c r="K7" s="114"/>
    </row>
    <row r="8" spans="1:11" ht="16" thickBot="1" x14ac:dyDescent="0.35">
      <c r="A8" s="257"/>
      <c r="B8" s="117" t="s">
        <v>123</v>
      </c>
      <c r="C8" s="260"/>
      <c r="D8" s="118"/>
      <c r="E8" s="114"/>
      <c r="F8" s="118"/>
      <c r="G8" s="114"/>
      <c r="H8" s="118"/>
      <c r="I8" s="114"/>
      <c r="J8" s="118"/>
      <c r="K8" s="114"/>
    </row>
    <row r="9" spans="1:11" ht="15.5" x14ac:dyDescent="0.3">
      <c r="A9" s="261" t="s">
        <v>124</v>
      </c>
      <c r="B9" s="119" t="s">
        <v>134</v>
      </c>
      <c r="C9" s="120">
        <v>0.4</v>
      </c>
      <c r="D9" s="121"/>
      <c r="E9" s="122"/>
      <c r="F9" s="121"/>
      <c r="G9" s="122"/>
      <c r="H9" s="121"/>
      <c r="I9" s="122"/>
      <c r="J9" s="121"/>
      <c r="K9" s="122"/>
    </row>
    <row r="10" spans="1:11" ht="16" thickBot="1" x14ac:dyDescent="0.35">
      <c r="A10" s="262"/>
      <c r="B10" s="123" t="s">
        <v>125</v>
      </c>
      <c r="C10" s="124">
        <v>0.3</v>
      </c>
      <c r="D10" s="125"/>
      <c r="E10" s="126"/>
      <c r="F10" s="125"/>
      <c r="G10" s="126"/>
      <c r="H10" s="125"/>
      <c r="I10" s="126"/>
      <c r="J10" s="125"/>
      <c r="K10" s="126"/>
    </row>
    <row r="11" spans="1:11" ht="31" x14ac:dyDescent="0.3">
      <c r="A11" s="262"/>
      <c r="B11" s="127" t="s">
        <v>126</v>
      </c>
      <c r="C11" s="124">
        <v>0.2</v>
      </c>
      <c r="D11" s="125"/>
      <c r="E11" s="126"/>
      <c r="F11" s="125"/>
      <c r="G11" s="126"/>
      <c r="H11" s="125"/>
      <c r="I11" s="126"/>
      <c r="J11" s="125"/>
      <c r="K11" s="126"/>
    </row>
    <row r="12" spans="1:11" ht="16" thickBot="1" x14ac:dyDescent="0.35">
      <c r="A12" s="263"/>
      <c r="B12" s="127" t="s">
        <v>127</v>
      </c>
      <c r="C12" s="128">
        <v>0.1</v>
      </c>
      <c r="D12" s="129"/>
      <c r="E12" s="130"/>
      <c r="F12" s="129"/>
      <c r="G12" s="130"/>
      <c r="H12" s="129"/>
      <c r="I12" s="130"/>
      <c r="J12" s="129"/>
      <c r="K12" s="130"/>
    </row>
    <row r="13" spans="1:11" ht="15.5" x14ac:dyDescent="0.3">
      <c r="A13" s="131"/>
      <c r="B13" s="131" t="s">
        <v>128</v>
      </c>
      <c r="C13" s="266">
        <f>SUM(C9:C12)</f>
        <v>0.99999999999999989</v>
      </c>
      <c r="D13" s="132">
        <f>SUMPRODUCT($C$9:$C$12,D9:D12)</f>
        <v>0</v>
      </c>
      <c r="E13" s="132">
        <f t="shared" ref="E13:K13" si="0">SUMPRODUCT($C$9:$C$12,E9:E12)</f>
        <v>0</v>
      </c>
      <c r="F13" s="132">
        <f t="shared" si="0"/>
        <v>0</v>
      </c>
      <c r="G13" s="132">
        <f t="shared" si="0"/>
        <v>0</v>
      </c>
      <c r="H13" s="132">
        <f t="shared" si="0"/>
        <v>0</v>
      </c>
      <c r="I13" s="132">
        <f t="shared" si="0"/>
        <v>0</v>
      </c>
      <c r="J13" s="132">
        <f t="shared" si="0"/>
        <v>0</v>
      </c>
      <c r="K13" s="132">
        <f t="shared" si="0"/>
        <v>0</v>
      </c>
    </row>
    <row r="14" spans="1:11" ht="16" thickBot="1" x14ac:dyDescent="0.4">
      <c r="A14" s="133"/>
      <c r="B14" s="134" t="s">
        <v>129</v>
      </c>
      <c r="C14" s="267"/>
      <c r="D14" s="264">
        <f>AVERAGE(D13:E13)</f>
        <v>0</v>
      </c>
      <c r="E14" s="265"/>
      <c r="F14" s="264">
        <f t="shared" ref="F14" si="1">AVERAGE(F13:G13)</f>
        <v>0</v>
      </c>
      <c r="G14" s="265"/>
      <c r="H14" s="264">
        <f t="shared" ref="H14" si="2">AVERAGE(H13:I13)</f>
        <v>0</v>
      </c>
      <c r="I14" s="265"/>
      <c r="J14" s="264">
        <f t="shared" ref="J14" si="3">AVERAGE(J13:K13)</f>
        <v>0</v>
      </c>
      <c r="K14" s="265"/>
    </row>
  </sheetData>
  <mergeCells count="17">
    <mergeCell ref="J1:K1"/>
    <mergeCell ref="J2:K2"/>
    <mergeCell ref="J14:K14"/>
    <mergeCell ref="H14:I14"/>
    <mergeCell ref="A5:A8"/>
    <mergeCell ref="C5:C8"/>
    <mergeCell ref="A9:A12"/>
    <mergeCell ref="D14:E14"/>
    <mergeCell ref="F14:G14"/>
    <mergeCell ref="C13:C14"/>
    <mergeCell ref="A1:C4"/>
    <mergeCell ref="D1:E1"/>
    <mergeCell ref="F1:G1"/>
    <mergeCell ref="H1:I1"/>
    <mergeCell ref="D2:E2"/>
    <mergeCell ref="F2:G2"/>
    <mergeCell ref="H2:I2"/>
  </mergeCells>
  <dataValidations count="1">
    <dataValidation type="whole" allowBlank="1" showInputMessage="1" showErrorMessage="1" sqref="D9:I12">
      <formula1>0</formula1>
      <formula2>10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rightToLeft="1" zoomScaleNormal="100" workbookViewId="0">
      <pane xSplit="3" ySplit="6" topLeftCell="D7" activePane="bottomRight" state="frozen"/>
      <selection pane="topRight" activeCell="D1" sqref="D1"/>
      <selection pane="bottomLeft" activeCell="A7" sqref="A7"/>
      <selection pane="bottomRight" activeCell="K11" sqref="K11:L11"/>
    </sheetView>
  </sheetViews>
  <sheetFormatPr defaultColWidth="9" defaultRowHeight="15.5" x14ac:dyDescent="0.35"/>
  <cols>
    <col min="1" max="1" width="12.75" style="1" customWidth="1"/>
    <col min="2" max="2" width="9.58203125" style="1" customWidth="1"/>
    <col min="3" max="3" width="32.5" style="1" customWidth="1"/>
    <col min="4" max="6" width="16.08203125" style="1" customWidth="1"/>
    <col min="7" max="7" width="23.5" style="1" customWidth="1"/>
    <col min="8" max="8" width="17.83203125" style="1" customWidth="1"/>
    <col min="9" max="9" width="20.75" style="1" customWidth="1"/>
    <col min="10" max="16" width="20.5" style="1" customWidth="1"/>
    <col min="17" max="18" width="20.5" style="1" hidden="1" customWidth="1"/>
    <col min="19" max="22" width="21.75" style="1" customWidth="1"/>
    <col min="23" max="23" width="21.33203125" style="1" customWidth="1"/>
    <col min="24" max="24" width="10.33203125" style="1" customWidth="1"/>
    <col min="25" max="25" width="11.75" style="1" bestFit="1" customWidth="1"/>
    <col min="26" max="27" width="9" style="1"/>
    <col min="28" max="28" width="10.58203125" style="1" bestFit="1" customWidth="1"/>
    <col min="29" max="29" width="11.75" style="1" bestFit="1" customWidth="1"/>
    <col min="30" max="16384" width="9" style="1"/>
  </cols>
  <sheetData>
    <row r="1" spans="1:23" ht="16.5" thickBot="1" x14ac:dyDescent="0.3">
      <c r="A1"/>
      <c r="B1"/>
      <c r="C1"/>
      <c r="D1"/>
      <c r="E1"/>
      <c r="F1"/>
      <c r="G1"/>
      <c r="H1"/>
      <c r="I1"/>
      <c r="J1"/>
      <c r="K1"/>
      <c r="L1"/>
      <c r="M1"/>
      <c r="N1"/>
      <c r="O1"/>
      <c r="P1"/>
      <c r="Q1"/>
      <c r="R1"/>
      <c r="S1"/>
      <c r="T1"/>
      <c r="U1"/>
      <c r="V1"/>
      <c r="W1"/>
    </row>
    <row r="2" spans="1:23" ht="16" thickBot="1" x14ac:dyDescent="0.4">
      <c r="A2"/>
      <c r="B2" s="295" t="s">
        <v>42</v>
      </c>
      <c r="C2" s="296"/>
      <c r="D2" s="297"/>
      <c r="E2" s="284">
        <v>1</v>
      </c>
      <c r="F2" s="269"/>
      <c r="G2" s="268">
        <v>2</v>
      </c>
      <c r="H2" s="269"/>
      <c r="I2" s="284">
        <v>3</v>
      </c>
      <c r="J2" s="269"/>
      <c r="K2" s="268">
        <v>4</v>
      </c>
      <c r="L2" s="269"/>
      <c r="M2"/>
      <c r="N2"/>
      <c r="O2"/>
      <c r="P2"/>
      <c r="Q2"/>
      <c r="R2"/>
      <c r="S2"/>
      <c r="T2"/>
      <c r="U2"/>
      <c r="V2"/>
      <c r="W2"/>
    </row>
    <row r="3" spans="1:23" ht="50.25" customHeight="1" thickBot="1" x14ac:dyDescent="0.4">
      <c r="A3"/>
      <c r="B3" s="298" t="s">
        <v>0</v>
      </c>
      <c r="C3" s="299"/>
      <c r="D3" s="300"/>
      <c r="E3" s="271"/>
      <c r="F3" s="272"/>
      <c r="G3" s="270"/>
      <c r="H3" s="272"/>
      <c r="I3" s="270"/>
      <c r="J3" s="271"/>
      <c r="K3" s="270"/>
      <c r="L3" s="272"/>
      <c r="M3"/>
      <c r="N3"/>
      <c r="O3"/>
      <c r="P3"/>
      <c r="Q3"/>
      <c r="R3"/>
      <c r="S3"/>
      <c r="T3"/>
      <c r="U3"/>
      <c r="V3"/>
      <c r="W3"/>
    </row>
    <row r="4" spans="1:23" ht="15.75" customHeight="1" x14ac:dyDescent="0.35">
      <c r="A4"/>
      <c r="B4" s="286" t="s">
        <v>23</v>
      </c>
      <c r="C4" s="287"/>
      <c r="D4" s="288"/>
      <c r="E4" s="285"/>
      <c r="F4" s="281"/>
      <c r="G4" s="280"/>
      <c r="H4" s="281"/>
      <c r="I4" s="282"/>
      <c r="J4" s="283"/>
      <c r="K4" s="280"/>
      <c r="L4" s="281"/>
      <c r="M4"/>
      <c r="N4"/>
      <c r="O4"/>
      <c r="P4"/>
      <c r="Q4"/>
      <c r="R4"/>
      <c r="S4"/>
      <c r="T4"/>
      <c r="U4"/>
      <c r="V4"/>
      <c r="W4"/>
    </row>
    <row r="5" spans="1:23" x14ac:dyDescent="0.35">
      <c r="A5"/>
      <c r="B5" s="289" t="s">
        <v>38</v>
      </c>
      <c r="C5" s="290"/>
      <c r="D5" s="291"/>
      <c r="E5" s="279"/>
      <c r="F5" s="276"/>
      <c r="G5" s="275"/>
      <c r="H5" s="276"/>
      <c r="I5" s="303"/>
      <c r="J5" s="304"/>
      <c r="K5" s="275"/>
      <c r="L5" s="276"/>
      <c r="M5"/>
      <c r="N5"/>
      <c r="O5"/>
      <c r="P5"/>
      <c r="Q5"/>
      <c r="R5"/>
      <c r="S5"/>
      <c r="T5"/>
      <c r="U5"/>
      <c r="V5"/>
      <c r="W5"/>
    </row>
    <row r="6" spans="1:23" ht="15.75" customHeight="1" thickBot="1" x14ac:dyDescent="0.4">
      <c r="A6"/>
      <c r="B6" s="292" t="s">
        <v>43</v>
      </c>
      <c r="C6" s="293"/>
      <c r="D6" s="294"/>
      <c r="E6" s="305"/>
      <c r="F6" s="278"/>
      <c r="G6" s="277"/>
      <c r="H6" s="278"/>
      <c r="I6" s="306"/>
      <c r="J6" s="305"/>
      <c r="K6" s="277"/>
      <c r="L6" s="278"/>
      <c r="M6"/>
      <c r="N6"/>
      <c r="O6"/>
      <c r="P6"/>
      <c r="Q6"/>
      <c r="R6"/>
      <c r="S6"/>
      <c r="T6"/>
      <c r="U6"/>
      <c r="V6"/>
      <c r="W6"/>
    </row>
    <row r="7" spans="1:23" x14ac:dyDescent="0.35">
      <c r="A7"/>
      <c r="B7" s="135" t="s">
        <v>41</v>
      </c>
      <c r="C7" s="137" t="s">
        <v>39</v>
      </c>
      <c r="D7" s="138" t="s">
        <v>131</v>
      </c>
      <c r="E7" s="139" t="s">
        <v>40</v>
      </c>
      <c r="F7" s="140" t="s">
        <v>21</v>
      </c>
      <c r="G7" s="140" t="s">
        <v>40</v>
      </c>
      <c r="H7" s="140" t="s">
        <v>21</v>
      </c>
      <c r="I7" s="140" t="s">
        <v>40</v>
      </c>
      <c r="J7" s="140" t="s">
        <v>21</v>
      </c>
      <c r="K7" s="140" t="s">
        <v>40</v>
      </c>
      <c r="L7" s="140" t="s">
        <v>21</v>
      </c>
      <c r="M7"/>
      <c r="N7"/>
      <c r="O7"/>
      <c r="P7"/>
      <c r="Q7"/>
      <c r="R7"/>
      <c r="S7"/>
      <c r="T7"/>
      <c r="U7"/>
      <c r="V7"/>
      <c r="W7"/>
    </row>
    <row r="8" spans="1:23" ht="46.5" x14ac:dyDescent="0.35">
      <c r="A8"/>
      <c r="B8" s="91" t="s">
        <v>194</v>
      </c>
      <c r="C8" s="92" t="s">
        <v>197</v>
      </c>
      <c r="D8" s="57">
        <v>0.4</v>
      </c>
      <c r="E8" s="136"/>
      <c r="F8" s="54"/>
      <c r="G8" s="53"/>
      <c r="H8" s="54"/>
      <c r="I8" s="55"/>
      <c r="J8" s="56"/>
      <c r="K8" s="53"/>
      <c r="L8" s="54"/>
      <c r="M8"/>
      <c r="N8"/>
      <c r="O8"/>
      <c r="P8"/>
      <c r="Q8"/>
      <c r="R8"/>
      <c r="S8"/>
      <c r="T8"/>
      <c r="U8"/>
      <c r="V8"/>
      <c r="W8"/>
    </row>
    <row r="9" spans="1:23" ht="31" x14ac:dyDescent="0.35">
      <c r="A9"/>
      <c r="B9" s="91" t="s">
        <v>195</v>
      </c>
      <c r="C9" s="92" t="s">
        <v>132</v>
      </c>
      <c r="D9" s="57">
        <v>0.4</v>
      </c>
      <c r="E9" s="136"/>
      <c r="F9" s="54"/>
      <c r="G9" s="53"/>
      <c r="H9" s="54"/>
      <c r="I9" s="55"/>
      <c r="J9" s="56"/>
      <c r="K9" s="53"/>
      <c r="L9" s="54"/>
      <c r="M9"/>
      <c r="N9"/>
      <c r="O9"/>
      <c r="P9"/>
      <c r="Q9"/>
      <c r="R9"/>
      <c r="S9"/>
      <c r="T9"/>
      <c r="U9"/>
      <c r="V9"/>
      <c r="W9"/>
    </row>
    <row r="10" spans="1:23" ht="31" x14ac:dyDescent="0.35">
      <c r="A10"/>
      <c r="B10" s="91" t="s">
        <v>196</v>
      </c>
      <c r="C10" s="92" t="s">
        <v>133</v>
      </c>
      <c r="D10" s="57">
        <v>0.2</v>
      </c>
      <c r="E10" s="136"/>
      <c r="F10" s="54"/>
      <c r="G10" s="53"/>
      <c r="H10" s="54"/>
      <c r="I10" s="55"/>
      <c r="J10" s="56"/>
      <c r="K10" s="53"/>
      <c r="L10" s="54"/>
      <c r="M10"/>
      <c r="N10"/>
      <c r="O10"/>
      <c r="P10"/>
      <c r="Q10"/>
      <c r="R10"/>
      <c r="S10"/>
      <c r="T10"/>
      <c r="U10"/>
      <c r="V10"/>
      <c r="W10"/>
    </row>
    <row r="11" spans="1:23" ht="18.5" thickBot="1" x14ac:dyDescent="0.4">
      <c r="B11" s="301" t="s">
        <v>198</v>
      </c>
      <c r="C11" s="302"/>
      <c r="D11" s="150">
        <f>SUM(D8:D10)</f>
        <v>1</v>
      </c>
      <c r="E11" s="273">
        <f>SUMPRODUCT($D$8:$D$10,E8:E10)/10*25</f>
        <v>0</v>
      </c>
      <c r="F11" s="274"/>
      <c r="G11" s="273">
        <f t="shared" ref="G11" si="0">SUMPRODUCT($D$8:$D$10,G8:G10)/10*25</f>
        <v>0</v>
      </c>
      <c r="H11" s="274"/>
      <c r="I11" s="273">
        <f t="shared" ref="I11" si="1">SUMPRODUCT($D$8:$D$10,I8:I10)/10*25</f>
        <v>0</v>
      </c>
      <c r="J11" s="274"/>
      <c r="K11" s="273">
        <f t="shared" ref="K11" si="2">SUMPRODUCT($D$8:$D$10,K8:K10)/10*25</f>
        <v>0</v>
      </c>
      <c r="L11" s="274"/>
    </row>
    <row r="13" spans="1:23" ht="72" customHeight="1" x14ac:dyDescent="0.25"/>
  </sheetData>
  <mergeCells count="30">
    <mergeCell ref="B11:C11"/>
    <mergeCell ref="I5:J5"/>
    <mergeCell ref="E6:F6"/>
    <mergeCell ref="G6:H6"/>
    <mergeCell ref="I6:J6"/>
    <mergeCell ref="E4:F4"/>
    <mergeCell ref="B4:D4"/>
    <mergeCell ref="B5:D5"/>
    <mergeCell ref="B6:D6"/>
    <mergeCell ref="I2:J2"/>
    <mergeCell ref="B2:D2"/>
    <mergeCell ref="E3:F3"/>
    <mergeCell ref="G3:H3"/>
    <mergeCell ref="B3:D3"/>
    <mergeCell ref="K2:L2"/>
    <mergeCell ref="I3:J3"/>
    <mergeCell ref="K3:L3"/>
    <mergeCell ref="E11:F11"/>
    <mergeCell ref="G11:H11"/>
    <mergeCell ref="I11:J11"/>
    <mergeCell ref="K11:L11"/>
    <mergeCell ref="K5:L5"/>
    <mergeCell ref="K6:L6"/>
    <mergeCell ref="E5:F5"/>
    <mergeCell ref="G5:H5"/>
    <mergeCell ref="G4:H4"/>
    <mergeCell ref="I4:J4"/>
    <mergeCell ref="K4:L4"/>
    <mergeCell ref="E2:F2"/>
    <mergeCell ref="G2:H2"/>
  </mergeCells>
  <dataValidations count="1">
    <dataValidation type="whole" allowBlank="1" showInputMessage="1" showErrorMessage="1" sqref="G8:G10 E8:E10 K8:K10">
      <formula1>1</formula1>
      <formula2>10</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rightToLeft="1" showWhiteSpace="0" zoomScaleNormal="100" workbookViewId="0">
      <selection activeCell="G6" sqref="D6:G6"/>
    </sheetView>
  </sheetViews>
  <sheetFormatPr defaultColWidth="9" defaultRowHeight="15.5" x14ac:dyDescent="0.35"/>
  <cols>
    <col min="1" max="1" width="9" style="1"/>
    <col min="2" max="2" width="38" style="1" customWidth="1"/>
    <col min="3" max="3" width="11.83203125" style="1" customWidth="1"/>
    <col min="4" max="4" width="9.75" style="1" customWidth="1"/>
    <col min="5" max="5" width="9.83203125" style="1" customWidth="1"/>
    <col min="6" max="6" width="8.83203125" style="1" customWidth="1"/>
    <col min="7" max="16384" width="9" style="1"/>
  </cols>
  <sheetData>
    <row r="1" spans="1:15" ht="16.5" thickBot="1" x14ac:dyDescent="0.3">
      <c r="O1" s="1">
        <v>1.17</v>
      </c>
    </row>
    <row r="2" spans="1:15" ht="16" thickBot="1" x14ac:dyDescent="0.4">
      <c r="A2" s="312" t="s">
        <v>22</v>
      </c>
      <c r="B2" s="313" t="s">
        <v>22</v>
      </c>
      <c r="C2" s="313"/>
      <c r="D2" s="51">
        <v>1</v>
      </c>
      <c r="E2" s="51">
        <v>2</v>
      </c>
      <c r="F2" s="51">
        <v>3</v>
      </c>
      <c r="G2" s="3">
        <v>4</v>
      </c>
    </row>
    <row r="3" spans="1:15" ht="50.25" customHeight="1" thickBot="1" x14ac:dyDescent="0.4">
      <c r="A3" s="312" t="s">
        <v>0</v>
      </c>
      <c r="B3" s="313"/>
      <c r="C3" s="313"/>
      <c r="D3" s="51"/>
      <c r="E3" s="51"/>
      <c r="F3" s="51"/>
      <c r="G3" s="3"/>
    </row>
    <row r="4" spans="1:15" x14ac:dyDescent="0.35">
      <c r="A4" s="310" t="s">
        <v>37</v>
      </c>
      <c r="B4" s="321" t="s">
        <v>50</v>
      </c>
      <c r="C4" s="323" t="s">
        <v>30</v>
      </c>
      <c r="D4" s="307" t="s">
        <v>59</v>
      </c>
      <c r="E4" s="308"/>
      <c r="F4" s="308"/>
      <c r="G4" s="309"/>
    </row>
    <row r="5" spans="1:15" ht="62" x14ac:dyDescent="0.35">
      <c r="A5" s="311"/>
      <c r="B5" s="322"/>
      <c r="C5" s="324"/>
      <c r="D5" s="93" t="s">
        <v>51</v>
      </c>
      <c r="E5" s="94" t="s">
        <v>51</v>
      </c>
      <c r="F5" s="94" t="s">
        <v>51</v>
      </c>
      <c r="G5" s="40" t="s">
        <v>51</v>
      </c>
    </row>
    <row r="6" spans="1:15" ht="51.75" customHeight="1" x14ac:dyDescent="0.35">
      <c r="A6" s="52">
        <v>1</v>
      </c>
      <c r="B6" s="33" t="s">
        <v>55</v>
      </c>
      <c r="C6" s="141" t="s">
        <v>56</v>
      </c>
      <c r="D6" s="142"/>
      <c r="E6" s="34"/>
      <c r="F6" s="34"/>
      <c r="G6" s="41"/>
    </row>
    <row r="7" spans="1:15" ht="62" x14ac:dyDescent="0.35">
      <c r="A7" s="52">
        <v>2</v>
      </c>
      <c r="B7" s="33" t="s">
        <v>52</v>
      </c>
      <c r="C7" s="141" t="s">
        <v>58</v>
      </c>
      <c r="D7" s="142"/>
      <c r="E7" s="34"/>
      <c r="F7" s="34"/>
      <c r="G7" s="41"/>
    </row>
    <row r="8" spans="1:15" ht="46.5" x14ac:dyDescent="0.35">
      <c r="A8" s="52">
        <v>3</v>
      </c>
      <c r="B8" s="33" t="s">
        <v>53</v>
      </c>
      <c r="C8" s="141" t="s">
        <v>57</v>
      </c>
      <c r="D8" s="142"/>
      <c r="E8" s="34"/>
      <c r="F8" s="34"/>
      <c r="G8" s="41"/>
    </row>
    <row r="9" spans="1:15" ht="78" thickBot="1" x14ac:dyDescent="0.4">
      <c r="A9" s="52">
        <v>4</v>
      </c>
      <c r="B9" s="33" t="s">
        <v>54</v>
      </c>
      <c r="C9" s="141" t="s">
        <v>58</v>
      </c>
      <c r="D9" s="142"/>
      <c r="E9" s="34"/>
      <c r="F9" s="34"/>
      <c r="G9" s="41"/>
    </row>
    <row r="10" spans="1:15" ht="16" thickBot="1" x14ac:dyDescent="0.4">
      <c r="A10" s="318" t="s">
        <v>180</v>
      </c>
      <c r="B10" s="319"/>
      <c r="C10" s="320"/>
      <c r="D10" s="143">
        <f>SUM(D6:D9)</f>
        <v>0</v>
      </c>
      <c r="E10" s="143">
        <f t="shared" ref="E10:G10" si="0">SUM(E6:E9)</f>
        <v>0</v>
      </c>
      <c r="F10" s="143">
        <f t="shared" si="0"/>
        <v>0</v>
      </c>
      <c r="G10" s="143">
        <f t="shared" si="0"/>
        <v>0</v>
      </c>
    </row>
    <row r="11" spans="1:15" ht="16" thickBot="1" x14ac:dyDescent="0.4">
      <c r="A11" s="318" t="s">
        <v>181</v>
      </c>
      <c r="B11" s="319"/>
      <c r="C11" s="320"/>
      <c r="D11" s="149">
        <f>D10*$O$1</f>
        <v>0</v>
      </c>
      <c r="E11" s="149">
        <f t="shared" ref="E11:G11" si="1">E10*$O$1</f>
        <v>0</v>
      </c>
      <c r="F11" s="149">
        <f t="shared" si="1"/>
        <v>0</v>
      </c>
      <c r="G11" s="149">
        <f t="shared" si="1"/>
        <v>0</v>
      </c>
    </row>
    <row r="14" spans="1:15" ht="18.5" thickBot="1" x14ac:dyDescent="0.45">
      <c r="B14" s="30" t="s">
        <v>28</v>
      </c>
    </row>
    <row r="15" spans="1:15" ht="16" thickBot="1" x14ac:dyDescent="0.4">
      <c r="B15" s="2"/>
      <c r="D15" s="3">
        <v>1</v>
      </c>
      <c r="E15" s="3">
        <v>2</v>
      </c>
      <c r="F15" s="3">
        <v>3</v>
      </c>
      <c r="G15" s="3">
        <v>4</v>
      </c>
    </row>
    <row r="16" spans="1:15" ht="16" thickBot="1" x14ac:dyDescent="0.4">
      <c r="B16" s="2"/>
      <c r="C16" s="39" t="s">
        <v>0</v>
      </c>
      <c r="D16" s="4"/>
      <c r="E16" s="4"/>
      <c r="F16" s="4"/>
      <c r="G16" s="4"/>
    </row>
    <row r="17" spans="2:7" ht="47" thickBot="1" x14ac:dyDescent="0.4">
      <c r="B17" s="2"/>
      <c r="C17" s="39" t="s">
        <v>33</v>
      </c>
      <c r="D17" s="28">
        <f>D11</f>
        <v>0</v>
      </c>
      <c r="E17" s="28">
        <f t="shared" ref="E17:G17" si="2">E11</f>
        <v>0</v>
      </c>
      <c r="F17" s="28">
        <f t="shared" si="2"/>
        <v>0</v>
      </c>
      <c r="G17" s="28">
        <f t="shared" si="2"/>
        <v>0</v>
      </c>
    </row>
    <row r="18" spans="2:7" ht="31.5" thickBot="1" x14ac:dyDescent="0.4">
      <c r="B18" s="2"/>
      <c r="C18" s="29" t="s">
        <v>34</v>
      </c>
      <c r="D18" s="5" t="e">
        <f>MIN($D$17,$E$17,$F$17,$G$17)/D$17*100</f>
        <v>#DIV/0!</v>
      </c>
      <c r="E18" s="5" t="e">
        <f t="shared" ref="E18:G18" si="3">MIN($D$17,$E$17,$F$17,$G$17)/E$17*100</f>
        <v>#DIV/0!</v>
      </c>
      <c r="F18" s="5" t="e">
        <f t="shared" si="3"/>
        <v>#DIV/0!</v>
      </c>
      <c r="G18" s="5" t="e">
        <f t="shared" si="3"/>
        <v>#DIV/0!</v>
      </c>
    </row>
    <row r="19" spans="2:7" ht="16" thickBot="1" x14ac:dyDescent="0.4">
      <c r="B19" s="2"/>
      <c r="C19" s="316"/>
      <c r="D19" s="317"/>
      <c r="E19" s="317"/>
      <c r="F19" s="317"/>
      <c r="G19" s="317"/>
    </row>
    <row r="20" spans="2:7" x14ac:dyDescent="0.35">
      <c r="B20" s="6">
        <v>0.6</v>
      </c>
      <c r="C20" s="7" t="s">
        <v>10</v>
      </c>
      <c r="D20" s="8">
        <f>איכות!K12</f>
        <v>0</v>
      </c>
      <c r="E20" s="8" t="e">
        <f>איכות!#REF!</f>
        <v>#REF!</v>
      </c>
      <c r="F20" s="8" t="e">
        <f>איכות!#REF!</f>
        <v>#REF!</v>
      </c>
      <c r="G20" s="8">
        <f>איכות!M12</f>
        <v>0</v>
      </c>
    </row>
    <row r="21" spans="2:7" ht="16" thickBot="1" x14ac:dyDescent="0.4">
      <c r="B21" s="9">
        <v>0.4</v>
      </c>
      <c r="C21" s="10" t="s">
        <v>11</v>
      </c>
      <c r="D21" s="11" t="e">
        <f>D18</f>
        <v>#DIV/0!</v>
      </c>
      <c r="E21" s="11" t="e">
        <f>E18</f>
        <v>#DIV/0!</v>
      </c>
      <c r="F21" s="11" t="e">
        <f t="shared" ref="F21:G21" si="4">F18</f>
        <v>#DIV/0!</v>
      </c>
      <c r="G21" s="11" t="e">
        <f t="shared" si="4"/>
        <v>#DIV/0!</v>
      </c>
    </row>
    <row r="22" spans="2:7" x14ac:dyDescent="0.35">
      <c r="B22" s="12">
        <f>SUM(B20:B21)</f>
        <v>1</v>
      </c>
      <c r="C22" s="13" t="s">
        <v>12</v>
      </c>
      <c r="D22" s="14" t="e">
        <f t="shared" ref="D22:G22" si="5">SUMPRODUCT($B$20:$B$21,D20:D21)</f>
        <v>#DIV/0!</v>
      </c>
      <c r="E22" s="14" t="e">
        <f t="shared" si="5"/>
        <v>#REF!</v>
      </c>
      <c r="F22" s="14" t="e">
        <f t="shared" si="5"/>
        <v>#REF!</v>
      </c>
      <c r="G22" s="14" t="e">
        <f t="shared" si="5"/>
        <v>#DIV/0!</v>
      </c>
    </row>
    <row r="23" spans="2:7" ht="16" thickBot="1" x14ac:dyDescent="0.4">
      <c r="B23" s="314" t="s">
        <v>13</v>
      </c>
      <c r="C23" s="315"/>
      <c r="D23" s="15"/>
      <c r="E23" s="15"/>
      <c r="F23" s="15"/>
      <c r="G23" s="15"/>
    </row>
  </sheetData>
  <mergeCells count="10">
    <mergeCell ref="D4:G4"/>
    <mergeCell ref="A4:A5"/>
    <mergeCell ref="A3:C3"/>
    <mergeCell ref="A2:C2"/>
    <mergeCell ref="B23:C23"/>
    <mergeCell ref="C19:G19"/>
    <mergeCell ref="A10:C10"/>
    <mergeCell ref="B4:B5"/>
    <mergeCell ref="C4:C5"/>
    <mergeCell ref="A11:C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תנאי סף</vt:lpstr>
      <vt:lpstr>איכות</vt:lpstr>
      <vt:lpstr>תכנית מוצעת</vt:lpstr>
      <vt:lpstr>ממליצים</vt:lpstr>
      <vt:lpstr>ראיון</vt:lpstr>
      <vt:lpstr>מחיר וסיכום</vt:lpstr>
      <vt:lpstr>'תנאי סף'!_Ref312343192</vt:lpstr>
      <vt:lpstr>'תנאי סף'!_Ref381020389</vt:lpstr>
      <vt:lpstr>'תנאי סף'!_Ref404259197</vt:lpstr>
      <vt:lpstr>'תנאי סף'!Print_Area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אביטל סויסה מויאל</cp:lastModifiedBy>
  <dcterms:created xsi:type="dcterms:W3CDTF">2014-12-29T12:32:12Z</dcterms:created>
  <dcterms:modified xsi:type="dcterms:W3CDTF">2018-03-13T15:42:15Z</dcterms:modified>
</cp:coreProperties>
</file>